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Pete/Dropbox/Edexcel/0.Book/Files/Ch19/"/>
    </mc:Choice>
  </mc:AlternateContent>
  <bookViews>
    <workbookView xWindow="0" yWindow="0" windowWidth="28800" windowHeight="18000" tabRatio="500"/>
  </bookViews>
  <sheets>
    <sheet name="Summary" sheetId="4" r:id="rId1"/>
    <sheet name="Winter" sheetId="2" r:id="rId2"/>
    <sheet name="Spring" sheetId="1" r:id="rId3"/>
    <sheet name="Summer" sheetId="3" r:id="rId4"/>
  </sheets>
  <definedNames>
    <definedName name="boundaries" localSheetId="3">Summer!$F$12:$G$15</definedName>
    <definedName name="boundaries" localSheetId="1">Winter!$F$12:$G$15</definedName>
    <definedName name="boundaries">Spring!$F$12:$G$15</definedName>
    <definedName name="_xlnm.Print_Area" localSheetId="2">Spring!$A$1:$O$11</definedName>
    <definedName name="_xlnm.Print_Area" localSheetId="3">Summer!$A$1:$O$11</definedName>
    <definedName name="_xlnm.Print_Area" localSheetId="1">Winter!$A$1:$O$11</definedName>
    <definedName name="total" localSheetId="3">Summer!#REF!</definedName>
    <definedName name="total" localSheetId="1">Winter!#REF!</definedName>
    <definedName name="total">Spring!#REF!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B8" i="3"/>
  <c r="B7" i="3"/>
  <c r="B6" i="3"/>
  <c r="B5" i="3"/>
  <c r="B4" i="3"/>
  <c r="B9" i="1"/>
  <c r="B8" i="1"/>
  <c r="B7" i="1"/>
  <c r="B6" i="1"/>
  <c r="B5" i="1"/>
  <c r="B4" i="1"/>
  <c r="B5" i="2"/>
  <c r="B6" i="2"/>
  <c r="B7" i="2"/>
  <c r="B8" i="2"/>
  <c r="B9" i="2"/>
  <c r="B4" i="2"/>
  <c r="G5" i="1"/>
  <c r="F4" i="4"/>
  <c r="F5" i="4"/>
  <c r="F6" i="4"/>
  <c r="G8" i="3"/>
  <c r="F7" i="4"/>
  <c r="F8" i="4"/>
  <c r="F3" i="4"/>
  <c r="J5" i="3"/>
  <c r="G5" i="3"/>
  <c r="K5" i="3"/>
  <c r="E4" i="4"/>
  <c r="J6" i="3"/>
  <c r="G6" i="3"/>
  <c r="K6" i="3"/>
  <c r="E5" i="4"/>
  <c r="J7" i="3"/>
  <c r="G7" i="3"/>
  <c r="K7" i="3"/>
  <c r="E6" i="4"/>
  <c r="J8" i="3"/>
  <c r="K8" i="3"/>
  <c r="E7" i="4"/>
  <c r="J9" i="3"/>
  <c r="G9" i="3"/>
  <c r="K9" i="3"/>
  <c r="E8" i="4"/>
  <c r="J4" i="3"/>
  <c r="G4" i="3"/>
  <c r="K4" i="3"/>
  <c r="E3" i="4"/>
  <c r="J5" i="1"/>
  <c r="K5" i="1"/>
  <c r="D4" i="4"/>
  <c r="J6" i="1"/>
  <c r="G6" i="1"/>
  <c r="K6" i="1"/>
  <c r="D5" i="4"/>
  <c r="J7" i="1"/>
  <c r="G7" i="1"/>
  <c r="K7" i="1"/>
  <c r="D6" i="4"/>
  <c r="J8" i="1"/>
  <c r="G8" i="1"/>
  <c r="K8" i="1"/>
  <c r="D7" i="4"/>
  <c r="J9" i="1"/>
  <c r="G9" i="1"/>
  <c r="K9" i="1"/>
  <c r="D8" i="4"/>
  <c r="J4" i="1"/>
  <c r="G4" i="1"/>
  <c r="K4" i="1"/>
  <c r="D3" i="4"/>
  <c r="C4" i="4"/>
  <c r="C5" i="4"/>
  <c r="C6" i="4"/>
  <c r="C7" i="4"/>
  <c r="C8" i="4"/>
  <c r="C3" i="4"/>
  <c r="H15" i="3"/>
  <c r="H14" i="3"/>
  <c r="H13" i="3"/>
  <c r="H12" i="3"/>
  <c r="I9" i="3"/>
  <c r="H9" i="3"/>
  <c r="F9" i="3"/>
  <c r="I8" i="3"/>
  <c r="H8" i="3"/>
  <c r="F8" i="3"/>
  <c r="I7" i="3"/>
  <c r="H7" i="3"/>
  <c r="F7" i="3"/>
  <c r="I6" i="3"/>
  <c r="H6" i="3"/>
  <c r="F6" i="3"/>
  <c r="I5" i="3"/>
  <c r="H5" i="3"/>
  <c r="F5" i="3"/>
  <c r="I4" i="3"/>
  <c r="H4" i="3"/>
  <c r="F4" i="3"/>
  <c r="J4" i="2"/>
  <c r="G4" i="2"/>
  <c r="K4" i="2"/>
  <c r="J5" i="2"/>
  <c r="G5" i="2"/>
  <c r="K5" i="2"/>
  <c r="J6" i="2"/>
  <c r="G6" i="2"/>
  <c r="K6" i="2"/>
  <c r="J7" i="2"/>
  <c r="K7" i="2"/>
  <c r="J8" i="2"/>
  <c r="G8" i="2"/>
  <c r="K8" i="2"/>
  <c r="J9" i="2"/>
  <c r="G9" i="2"/>
  <c r="K9" i="2"/>
  <c r="H15" i="2"/>
  <c r="H14" i="2"/>
  <c r="H13" i="2"/>
  <c r="H12" i="2"/>
  <c r="I9" i="2"/>
  <c r="H9" i="2"/>
  <c r="F9" i="2"/>
  <c r="I8" i="2"/>
  <c r="H8" i="2"/>
  <c r="F8" i="2"/>
  <c r="I7" i="2"/>
  <c r="H7" i="2"/>
  <c r="G7" i="2"/>
  <c r="F7" i="2"/>
  <c r="I6" i="2"/>
  <c r="H6" i="2"/>
  <c r="F6" i="2"/>
  <c r="I5" i="2"/>
  <c r="H5" i="2"/>
  <c r="F5" i="2"/>
  <c r="I4" i="2"/>
  <c r="H4" i="2"/>
  <c r="F4" i="2"/>
  <c r="H12" i="1"/>
  <c r="H13" i="1"/>
  <c r="I4" i="1"/>
  <c r="I5" i="1"/>
  <c r="I6" i="1"/>
  <c r="H4" i="1"/>
  <c r="H5" i="1"/>
  <c r="H6" i="1"/>
  <c r="F4" i="1"/>
  <c r="F5" i="1"/>
  <c r="F7" i="1"/>
  <c r="F9" i="1"/>
  <c r="F8" i="1"/>
  <c r="F6" i="1"/>
  <c r="I7" i="1"/>
  <c r="I8" i="1"/>
  <c r="I9" i="1"/>
  <c r="H7" i="1"/>
  <c r="H8" i="1"/>
  <c r="H9" i="1"/>
  <c r="H15" i="1"/>
  <c r="H14" i="1"/>
</calcChain>
</file>

<file path=xl/sharedStrings.xml><?xml version="1.0" encoding="utf-8"?>
<sst xmlns="http://schemas.openxmlformats.org/spreadsheetml/2006/main" count="64" uniqueCount="36">
  <si>
    <t>Name</t>
  </si>
  <si>
    <t>Grade</t>
  </si>
  <si>
    <t>Ashima</t>
  </si>
  <si>
    <t>Zohra</t>
  </si>
  <si>
    <t>Ariz</t>
  </si>
  <si>
    <t>Waseem</t>
  </si>
  <si>
    <t>Yung Bo</t>
  </si>
  <si>
    <t>Haseeb</t>
  </si>
  <si>
    <t>Boundaries</t>
  </si>
  <si>
    <t>Pass</t>
  </si>
  <si>
    <t>Fail</t>
  </si>
  <si>
    <t>Merit</t>
  </si>
  <si>
    <t>Distinction</t>
  </si>
  <si>
    <t>Test 1</t>
  </si>
  <si>
    <t>Test 2</t>
  </si>
  <si>
    <t>Total</t>
  </si>
  <si>
    <t>Average</t>
  </si>
  <si>
    <t>Minimum</t>
  </si>
  <si>
    <t>Maximum</t>
  </si>
  <si>
    <t>Test 3</t>
  </si>
  <si>
    <t>Tests Taken</t>
  </si>
  <si>
    <t>ABS</t>
  </si>
  <si>
    <t>Total grades</t>
  </si>
  <si>
    <t>Summer marks</t>
  </si>
  <si>
    <t>Spring marks</t>
  </si>
  <si>
    <t>Winter marks</t>
  </si>
  <si>
    <t>Winter</t>
  </si>
  <si>
    <t>Spring</t>
  </si>
  <si>
    <t>Summer</t>
  </si>
  <si>
    <t>Overall</t>
  </si>
  <si>
    <t>Test 4</t>
  </si>
  <si>
    <t>Test 5</t>
  </si>
  <si>
    <t>Test 6</t>
  </si>
  <si>
    <t>Test 7</t>
  </si>
  <si>
    <t>Test 8</t>
  </si>
  <si>
    <t>Test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</si>
</sst>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/>
    <xf numFmtId="0" fontId="2" fillId="0" borderId="0" xfId="0" applyFont="1" applyAlignment="1">
      <alignment horizontal="center"/>
    </xf>
    <xf numFmtId="0" fontId="3" fillId="0" borderId="7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5" xfId="0" applyFont="1" applyBorder="1"/>
    <xf numFmtId="0" fontId="0" fillId="0" borderId="0" xfId="0" applyBorder="1"/>
    <xf numFmtId="0" fontId="3" fillId="0" borderId="4" xfId="0" applyFont="1" applyBorder="1"/>
    <xf numFmtId="0" fontId="3" fillId="0" borderId="6" xfId="0" applyFont="1" applyBorder="1"/>
    <xf numFmtId="0" fontId="3" fillId="3" borderId="10" xfId="0" applyFont="1" applyFill="1" applyBorder="1"/>
    <xf numFmtId="0" fontId="3" fillId="2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165" fontId="3" fillId="0" borderId="1" xfId="1" applyNumberFormat="1" applyFont="1" applyBorder="1"/>
    <xf numFmtId="1" fontId="3" fillId="5" borderId="1" xfId="0" applyNumberFormat="1" applyFont="1" applyFill="1" applyBorder="1"/>
    <xf numFmtId="1" fontId="3" fillId="5" borderId="11" xfId="0" applyNumberFormat="1" applyFont="1" applyFill="1" applyBorder="1"/>
    <xf numFmtId="0" fontId="3" fillId="3" borderId="12" xfId="0" applyFont="1" applyFill="1" applyBorder="1"/>
    <xf numFmtId="0" fontId="3" fillId="2" borderId="13" xfId="0" applyFont="1" applyFill="1" applyBorder="1"/>
    <xf numFmtId="0" fontId="3" fillId="4" borderId="13" xfId="0" applyFont="1" applyFill="1" applyBorder="1"/>
    <xf numFmtId="165" fontId="3" fillId="0" borderId="13" xfId="1" applyNumberFormat="1" applyFont="1" applyBorder="1"/>
    <xf numFmtId="1" fontId="3" fillId="5" borderId="13" xfId="0" applyNumberFormat="1" applyFont="1" applyFill="1" applyBorder="1"/>
    <xf numFmtId="0" fontId="3" fillId="5" borderId="13" xfId="0" applyFont="1" applyFill="1" applyBorder="1"/>
    <xf numFmtId="1" fontId="3" fillId="5" borderId="14" xfId="0" applyNumberFormat="1" applyFont="1" applyFill="1" applyBorder="1"/>
    <xf numFmtId="1" fontId="3" fillId="5" borderId="1" xfId="0" quotePrefix="1" applyNumberFormat="1" applyFont="1" applyFill="1" applyBorder="1"/>
    <xf numFmtId="0" fontId="0" fillId="0" borderId="0" xfId="0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3" fillId="0" borderId="16" xfId="0" applyFont="1" applyBorder="1" applyAlignment="1">
      <alignment horizontal="center"/>
    </xf>
    <xf numFmtId="0" fontId="3" fillId="0" borderId="8" xfId="1" applyNumberFormat="1" applyFont="1" applyBorder="1"/>
    <xf numFmtId="0" fontId="3" fillId="0" borderId="0" xfId="0" applyFont="1" applyBorder="1"/>
    <xf numFmtId="0" fontId="3" fillId="0" borderId="19" xfId="0" applyFont="1" applyBorder="1"/>
    <xf numFmtId="0" fontId="3" fillId="0" borderId="17" xfId="0" quotePrefix="1" applyFont="1" applyFill="1" applyBorder="1"/>
    <xf numFmtId="0" fontId="3" fillId="0" borderId="18" xfId="0" quotePrefix="1" applyFont="1" applyFill="1" applyBorder="1"/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0" xfId="0" applyNumberFormat="1"/>
    <xf numFmtId="0" fontId="5" fillId="2" borderId="1" xfId="0" applyFont="1" applyFill="1" applyBorder="1" applyAlignment="1">
      <alignment horizontal="right"/>
    </xf>
    <xf numFmtId="0" fontId="2" fillId="0" borderId="24" xfId="0" applyFont="1" applyBorder="1"/>
    <xf numFmtId="0" fontId="3" fillId="0" borderId="20" xfId="0" applyFont="1" applyBorder="1"/>
    <xf numFmtId="0" fontId="3" fillId="0" borderId="25" xfId="0" applyFont="1" applyBorder="1"/>
    <xf numFmtId="0" fontId="3" fillId="0" borderId="26" xfId="0" applyFont="1" applyBorder="1"/>
    <xf numFmtId="0" fontId="2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2" fillId="0" borderId="5" xfId="0" applyFont="1" applyBorder="1"/>
    <xf numFmtId="0" fontId="3" fillId="0" borderId="2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41" zoomScaleNormal="141" zoomScalePageLayoutView="141" workbookViewId="0">
      <selection activeCell="F3" sqref="F3"/>
    </sheetView>
  </sheetViews>
  <sheetFormatPr baseColWidth="10" defaultRowHeight="16" x14ac:dyDescent="0.2"/>
  <cols>
    <col min="1" max="1" width="1.33203125" customWidth="1"/>
    <col min="2" max="2" width="6.6640625" bestFit="1" customWidth="1"/>
  </cols>
  <sheetData>
    <row r="1" spans="1:7" ht="15" customHeight="1" thickBot="1" x14ac:dyDescent="0.25">
      <c r="B1" s="8"/>
    </row>
    <row r="2" spans="1:7" ht="17" thickBot="1" x14ac:dyDescent="0.25">
      <c r="A2" s="8"/>
      <c r="B2" s="48" t="s">
        <v>0</v>
      </c>
      <c r="C2" s="41" t="s">
        <v>26</v>
      </c>
      <c r="D2" s="41" t="s">
        <v>27</v>
      </c>
      <c r="E2" s="41" t="s">
        <v>28</v>
      </c>
      <c r="F2" s="45" t="s">
        <v>29</v>
      </c>
    </row>
    <row r="3" spans="1:7" x14ac:dyDescent="0.2">
      <c r="A3" s="8"/>
      <c r="B3" s="49" t="s">
        <v>7</v>
      </c>
      <c r="C3" s="43" t="str">
        <f>Winter!K4</f>
        <v>Pass</v>
      </c>
      <c r="D3" s="3" t="str">
        <f>Spring!K4</f>
        <v>Merit</v>
      </c>
      <c r="E3" s="3" t="str">
        <f>Summer!K4</f>
        <v>Merit</v>
      </c>
      <c r="F3" s="46" t="str">
        <f>VLOOKUP(AVERAGE(Winter!G4,Spring!G4,Summer!G4),boundaries,2)</f>
        <v>Pass</v>
      </c>
    </row>
    <row r="4" spans="1:7" x14ac:dyDescent="0.2">
      <c r="B4" s="46" t="s">
        <v>6</v>
      </c>
      <c r="C4" s="43" t="str">
        <f>Winter!K5</f>
        <v>Merit</v>
      </c>
      <c r="D4" s="3" t="str">
        <f>Spring!K5</f>
        <v>Incomplete</v>
      </c>
      <c r="E4" s="3" t="str">
        <f>Summer!K5</f>
        <v>Distinction</v>
      </c>
      <c r="F4" s="46" t="str">
        <f>VLOOKUP(AVERAGE(Winter!G5,Spring!G5,Summer!G5),boundaries,2)</f>
        <v>Merit</v>
      </c>
      <c r="G4" s="39"/>
    </row>
    <row r="5" spans="1:7" x14ac:dyDescent="0.2">
      <c r="B5" s="46" t="s">
        <v>5</v>
      </c>
      <c r="C5" s="43" t="str">
        <f>Winter!K6</f>
        <v>Pass</v>
      </c>
      <c r="D5" s="3" t="str">
        <f>Spring!K6</f>
        <v>Merit</v>
      </c>
      <c r="E5" s="3" t="str">
        <f>Summer!K6</f>
        <v>Distinction</v>
      </c>
      <c r="F5" s="46" t="str">
        <f>VLOOKUP(AVERAGE(Winter!G6,Spring!G6,Summer!G6),boundaries,2)</f>
        <v>Merit</v>
      </c>
    </row>
    <row r="6" spans="1:7" x14ac:dyDescent="0.2">
      <c r="B6" s="46" t="s">
        <v>4</v>
      </c>
      <c r="C6" s="43" t="str">
        <f>Winter!K7</f>
        <v>Incomplete</v>
      </c>
      <c r="D6" s="3" t="str">
        <f>Spring!K7</f>
        <v>Pass</v>
      </c>
      <c r="E6" s="3" t="str">
        <f>Summer!K7</f>
        <v>Merit</v>
      </c>
      <c r="F6" s="46" t="str">
        <f>VLOOKUP(AVERAGE(Winter!G7,Spring!G7,Summer!G7),boundaries,2)</f>
        <v>Pass</v>
      </c>
    </row>
    <row r="7" spans="1:7" x14ac:dyDescent="0.2">
      <c r="B7" s="46" t="s">
        <v>2</v>
      </c>
      <c r="C7" s="43" t="str">
        <f>Winter!K8</f>
        <v>Merit</v>
      </c>
      <c r="D7" s="3" t="str">
        <f>Spring!K8</f>
        <v>Distinction</v>
      </c>
      <c r="E7" s="3" t="str">
        <f>Summer!K8</f>
        <v>Distinction</v>
      </c>
      <c r="F7" s="46" t="str">
        <f>VLOOKUP(AVERAGE(Winter!G8,Spring!G8,Summer!G8),boundaries,2)</f>
        <v>Distinction</v>
      </c>
    </row>
    <row r="8" spans="1:7" ht="17" thickBot="1" x14ac:dyDescent="0.25">
      <c r="B8" s="47" t="s">
        <v>3</v>
      </c>
      <c r="C8" s="44" t="str">
        <f>Winter!K9</f>
        <v>Fail</v>
      </c>
      <c r="D8" s="42" t="str">
        <f>Spring!K9</f>
        <v>Distinction</v>
      </c>
      <c r="E8" s="42" t="str">
        <f>Summer!K9</f>
        <v>Distinction</v>
      </c>
      <c r="F8" s="47" t="str">
        <f>VLOOKUP(AVERAGE(Winter!G9,Spring!G9,Summer!G9),boundaries,2)</f>
        <v>Merit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141" zoomScaleNormal="141" zoomScalePageLayoutView="141" workbookViewId="0">
      <selection activeCell="D7" sqref="D7"/>
    </sheetView>
  </sheetViews>
  <sheetFormatPr baseColWidth="10" defaultColWidth="11" defaultRowHeight="16" x14ac:dyDescent="0.2"/>
  <cols>
    <col min="1" max="1" width="1.33203125" customWidth="1"/>
    <col min="2" max="2" width="7" bestFit="1" customWidth="1"/>
    <col min="3" max="5" width="5.1640625" bestFit="1" customWidth="1"/>
    <col min="6" max="6" width="4.6640625" bestFit="1" customWidth="1"/>
    <col min="7" max="7" width="8.33203125" bestFit="1" customWidth="1"/>
    <col min="8" max="8" width="9.33203125" bestFit="1" customWidth="1"/>
    <col min="9" max="9" width="8.1640625" bestFit="1" customWidth="1"/>
    <col min="10" max="10" width="9.1640625" bestFit="1" customWidth="1"/>
    <col min="11" max="11" width="8.83203125" bestFit="1" customWidth="1"/>
    <col min="12" max="12" width="2.33203125" customWidth="1"/>
    <col min="13" max="13" width="2.6640625" bestFit="1" customWidth="1"/>
    <col min="14" max="14" width="8.5" bestFit="1" customWidth="1"/>
  </cols>
  <sheetData>
    <row r="1" spans="1:11" ht="17" thickBot="1" x14ac:dyDescent="0.25"/>
    <row r="2" spans="1:11" x14ac:dyDescent="0.2">
      <c r="B2" s="1"/>
      <c r="C2" s="36" t="s">
        <v>25</v>
      </c>
      <c r="D2" s="37"/>
      <c r="E2" s="37"/>
      <c r="F2" s="37"/>
      <c r="G2" s="37"/>
      <c r="H2" s="37"/>
      <c r="I2" s="38"/>
      <c r="J2" s="26"/>
    </row>
    <row r="3" spans="1:11" x14ac:dyDescent="0.2">
      <c r="A3" s="8"/>
      <c r="B3" s="7" t="s">
        <v>0</v>
      </c>
      <c r="C3" s="4" t="s">
        <v>13</v>
      </c>
      <c r="D3" s="5" t="s">
        <v>14</v>
      </c>
      <c r="E3" s="5" t="s">
        <v>19</v>
      </c>
      <c r="F3" s="5" t="s">
        <v>15</v>
      </c>
      <c r="G3" s="5" t="s">
        <v>16</v>
      </c>
      <c r="H3" s="5" t="s">
        <v>17</v>
      </c>
      <c r="I3" s="6" t="s">
        <v>18</v>
      </c>
      <c r="J3" s="5" t="s">
        <v>20</v>
      </c>
      <c r="K3" s="2" t="s">
        <v>1</v>
      </c>
    </row>
    <row r="4" spans="1:11" x14ac:dyDescent="0.2">
      <c r="B4" s="3" t="str">
        <f>Summary!B3</f>
        <v>Haseeb</v>
      </c>
      <c r="C4" s="11">
        <v>12</v>
      </c>
      <c r="D4" s="12">
        <v>40</v>
      </c>
      <c r="E4" s="13">
        <v>37</v>
      </c>
      <c r="F4" s="15">
        <f t="shared" ref="F4:F5" si="0">SUM(C4:E4)</f>
        <v>89</v>
      </c>
      <c r="G4" s="16">
        <f t="shared" ref="G4:G6" si="1">AVERAGE(C4:E4)</f>
        <v>29.666666666666668</v>
      </c>
      <c r="H4" s="14">
        <f t="shared" ref="H4:H9" si="2">MIN(C4:E4)</f>
        <v>12</v>
      </c>
      <c r="I4" s="17">
        <f t="shared" ref="I4:I9" si="3">MAX(C4:E4)</f>
        <v>40</v>
      </c>
      <c r="J4" s="29">
        <f t="shared" ref="J4:J9" si="4">COUNT(C4:E4)</f>
        <v>3</v>
      </c>
      <c r="K4" s="25" t="str">
        <f>IF(J4=3,VLOOKUP(G4,boundaries,2),"Incomplete")</f>
        <v>Pass</v>
      </c>
    </row>
    <row r="5" spans="1:11" x14ac:dyDescent="0.2">
      <c r="B5" s="3" t="str">
        <f>Summary!B4</f>
        <v>Yung Bo</v>
      </c>
      <c r="C5" s="11">
        <v>34</v>
      </c>
      <c r="D5" s="12">
        <v>34</v>
      </c>
      <c r="E5" s="13">
        <v>39</v>
      </c>
      <c r="F5" s="15">
        <f t="shared" si="0"/>
        <v>107</v>
      </c>
      <c r="G5" s="16">
        <f t="shared" si="1"/>
        <v>35.666666666666664</v>
      </c>
      <c r="H5" s="14">
        <f t="shared" si="2"/>
        <v>34</v>
      </c>
      <c r="I5" s="17">
        <f t="shared" si="3"/>
        <v>39</v>
      </c>
      <c r="J5" s="29">
        <f t="shared" si="4"/>
        <v>3</v>
      </c>
      <c r="K5" s="25" t="str">
        <f>IF(J5=3,VLOOKUP(G5,boundaries,2),"Incomplete")</f>
        <v>Merit</v>
      </c>
    </row>
    <row r="6" spans="1:11" x14ac:dyDescent="0.2">
      <c r="B6" s="3" t="str">
        <f>Summary!B5</f>
        <v>Waseem</v>
      </c>
      <c r="C6" s="11">
        <v>27</v>
      </c>
      <c r="D6" s="12">
        <v>29</v>
      </c>
      <c r="E6" s="13">
        <v>23</v>
      </c>
      <c r="F6" s="15">
        <f>SUM(C6:E6)</f>
        <v>79</v>
      </c>
      <c r="G6" s="16">
        <f t="shared" si="1"/>
        <v>26.333333333333332</v>
      </c>
      <c r="H6" s="14">
        <f t="shared" si="2"/>
        <v>23</v>
      </c>
      <c r="I6" s="17">
        <f t="shared" si="3"/>
        <v>29</v>
      </c>
      <c r="J6" s="29">
        <f t="shared" si="4"/>
        <v>3</v>
      </c>
      <c r="K6" s="25" t="str">
        <f>IF(J6=3,VLOOKUP(G6,boundaries,2),"Incomplete")</f>
        <v>Pass</v>
      </c>
    </row>
    <row r="7" spans="1:11" x14ac:dyDescent="0.2">
      <c r="B7" s="3" t="str">
        <f>Summary!B6</f>
        <v>Ariz</v>
      </c>
      <c r="C7" s="11">
        <v>30</v>
      </c>
      <c r="D7" s="27" t="s">
        <v>21</v>
      </c>
      <c r="E7" s="13">
        <v>40</v>
      </c>
      <c r="F7" s="15">
        <f t="shared" ref="F7:F8" si="5">SUM(C7:E7)</f>
        <v>70</v>
      </c>
      <c r="G7" s="16">
        <f>AVERAGE(C7:E7)</f>
        <v>35</v>
      </c>
      <c r="H7" s="14">
        <f t="shared" si="2"/>
        <v>30</v>
      </c>
      <c r="I7" s="17">
        <f t="shared" si="3"/>
        <v>40</v>
      </c>
      <c r="J7" s="29">
        <f t="shared" si="4"/>
        <v>2</v>
      </c>
      <c r="K7" s="25" t="str">
        <f>IF(J7=3,VLOOKUP(G7,boundaries,2),"Incomplete")</f>
        <v>Incomplete</v>
      </c>
    </row>
    <row r="8" spans="1:11" x14ac:dyDescent="0.2">
      <c r="B8" s="3" t="str">
        <f>Summary!B7</f>
        <v>Ashima</v>
      </c>
      <c r="C8" s="11">
        <v>32</v>
      </c>
      <c r="D8" s="12">
        <v>29</v>
      </c>
      <c r="E8" s="13">
        <v>31</v>
      </c>
      <c r="F8" s="15">
        <f t="shared" si="5"/>
        <v>92</v>
      </c>
      <c r="G8" s="16">
        <f t="shared" ref="G8:G9" si="6">AVERAGE(C8:E8)</f>
        <v>30.666666666666668</v>
      </c>
      <c r="H8" s="14">
        <f t="shared" si="2"/>
        <v>29</v>
      </c>
      <c r="I8" s="17">
        <f t="shared" si="3"/>
        <v>32</v>
      </c>
      <c r="J8" s="29">
        <f t="shared" si="4"/>
        <v>3</v>
      </c>
      <c r="K8" s="25" t="str">
        <f>IF(J8=3,VLOOKUP(G8,boundaries,2),"Incomplete")</f>
        <v>Merit</v>
      </c>
    </row>
    <row r="9" spans="1:11" ht="17" thickBot="1" x14ac:dyDescent="0.25">
      <c r="B9" s="3" t="str">
        <f>Summary!B8</f>
        <v>Zohra</v>
      </c>
      <c r="C9" s="18">
        <v>7</v>
      </c>
      <c r="D9" s="19">
        <v>13</v>
      </c>
      <c r="E9" s="20">
        <v>11</v>
      </c>
      <c r="F9" s="21">
        <f>SUM(C9:E9)</f>
        <v>31</v>
      </c>
      <c r="G9" s="22">
        <f t="shared" si="6"/>
        <v>10.333333333333334</v>
      </c>
      <c r="H9" s="23">
        <f t="shared" si="2"/>
        <v>7</v>
      </c>
      <c r="I9" s="24">
        <f t="shared" si="3"/>
        <v>13</v>
      </c>
      <c r="J9" s="29">
        <f t="shared" si="4"/>
        <v>3</v>
      </c>
      <c r="K9" s="25" t="str">
        <f>IF(J9=3,VLOOKUP(G9,boundaries,2),"Incomplete")</f>
        <v>Fail</v>
      </c>
    </row>
    <row r="10" spans="1:11" ht="17" thickBot="1" x14ac:dyDescent="0.25"/>
    <row r="11" spans="1:11" x14ac:dyDescent="0.2">
      <c r="F11" s="34" t="s">
        <v>8</v>
      </c>
      <c r="G11" s="35"/>
      <c r="H11" s="28" t="s">
        <v>22</v>
      </c>
    </row>
    <row r="12" spans="1:11" x14ac:dyDescent="0.2">
      <c r="F12" s="9">
        <v>0</v>
      </c>
      <c r="G12" s="30" t="s">
        <v>10</v>
      </c>
      <c r="H12" s="32">
        <f t="shared" ref="H12:H13" si="7">COUNTIF(K$4:K$9,G12)</f>
        <v>1</v>
      </c>
    </row>
    <row r="13" spans="1:11" x14ac:dyDescent="0.2">
      <c r="F13" s="9">
        <v>20</v>
      </c>
      <c r="G13" s="30" t="s">
        <v>9</v>
      </c>
      <c r="H13" s="32">
        <f t="shared" si="7"/>
        <v>2</v>
      </c>
    </row>
    <row r="14" spans="1:11" x14ac:dyDescent="0.2">
      <c r="F14" s="9">
        <v>30</v>
      </c>
      <c r="G14" s="30" t="s">
        <v>11</v>
      </c>
      <c r="H14" s="32">
        <f>COUNTIF(K$4:K$9,G14)</f>
        <v>2</v>
      </c>
    </row>
    <row r="15" spans="1:11" ht="17" thickBot="1" x14ac:dyDescent="0.25">
      <c r="F15" s="10">
        <v>40</v>
      </c>
      <c r="G15" s="31" t="s">
        <v>12</v>
      </c>
      <c r="H15" s="33">
        <f>COUNTIF(K$4:K$9,G15)</f>
        <v>0</v>
      </c>
    </row>
  </sheetData>
  <mergeCells count="2">
    <mergeCell ref="C2:I2"/>
    <mergeCell ref="F11:G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141" zoomScaleNormal="141" zoomScalePageLayoutView="141" workbookViewId="0">
      <selection activeCell="G6" sqref="G6"/>
    </sheetView>
  </sheetViews>
  <sheetFormatPr baseColWidth="10" defaultColWidth="11" defaultRowHeight="16" x14ac:dyDescent="0.2"/>
  <cols>
    <col min="1" max="1" width="1.33203125" customWidth="1"/>
    <col min="2" max="2" width="7" bestFit="1" customWidth="1"/>
    <col min="3" max="5" width="5.1640625" bestFit="1" customWidth="1"/>
    <col min="6" max="6" width="4.6640625" bestFit="1" customWidth="1"/>
    <col min="7" max="7" width="8.33203125" bestFit="1" customWidth="1"/>
    <col min="8" max="8" width="9.33203125" bestFit="1" customWidth="1"/>
    <col min="9" max="9" width="8.1640625" bestFit="1" customWidth="1"/>
    <col min="10" max="10" width="9.1640625" bestFit="1" customWidth="1"/>
    <col min="11" max="11" width="8.83203125" bestFit="1" customWidth="1"/>
    <col min="12" max="12" width="2.33203125" customWidth="1"/>
    <col min="13" max="13" width="2.6640625" bestFit="1" customWidth="1"/>
    <col min="14" max="14" width="8.5" bestFit="1" customWidth="1"/>
  </cols>
  <sheetData>
    <row r="1" spans="1:11" ht="16.5" thickBot="1" x14ac:dyDescent="0.3"/>
    <row r="2" spans="1:11" x14ac:dyDescent="0.2">
      <c r="B2" s="1"/>
      <c r="C2" s="36" t="s">
        <v>24</v>
      </c>
      <c r="D2" s="37"/>
      <c r="E2" s="37"/>
      <c r="F2" s="37"/>
      <c r="G2" s="37"/>
      <c r="H2" s="37"/>
      <c r="I2" s="38"/>
      <c r="J2" s="26"/>
    </row>
    <row r="3" spans="1:11" x14ac:dyDescent="0.2">
      <c r="A3" s="8"/>
      <c r="B3" s="7" t="s">
        <v>0</v>
      </c>
      <c r="C3" s="4" t="s">
        <v>30</v>
      </c>
      <c r="D3" s="5" t="s">
        <v>31</v>
      </c>
      <c r="E3" s="5" t="s">
        <v>32</v>
      </c>
      <c r="F3" s="5" t="s">
        <v>15</v>
      </c>
      <c r="G3" s="5" t="s">
        <v>16</v>
      </c>
      <c r="H3" s="5" t="s">
        <v>17</v>
      </c>
      <c r="I3" s="6" t="s">
        <v>18</v>
      </c>
      <c r="J3" s="5" t="s">
        <v>20</v>
      </c>
      <c r="K3" s="2" t="s">
        <v>1</v>
      </c>
    </row>
    <row r="4" spans="1:11" x14ac:dyDescent="0.2">
      <c r="B4" s="3" t="str">
        <f>Summary!B3</f>
        <v>Haseeb</v>
      </c>
      <c r="C4" s="11">
        <v>23</v>
      </c>
      <c r="D4" s="12">
        <v>33</v>
      </c>
      <c r="E4" s="13">
        <v>34</v>
      </c>
      <c r="F4" s="15">
        <f t="shared" ref="F4:F5" si="0">SUM(C4:E4)</f>
        <v>90</v>
      </c>
      <c r="G4" s="16">
        <f t="shared" ref="G4:G6" si="1">AVERAGE(C4:E4)</f>
        <v>30</v>
      </c>
      <c r="H4" s="14">
        <f t="shared" ref="H4:H6" si="2">MIN(C4:E4)</f>
        <v>23</v>
      </c>
      <c r="I4" s="17">
        <f t="shared" ref="I4:I6" si="3">MAX(C4:E4)</f>
        <v>34</v>
      </c>
      <c r="J4" s="29">
        <f t="shared" ref="J4:J9" si="4">COUNT(C4:E4)</f>
        <v>3</v>
      </c>
      <c r="K4" s="25" t="str">
        <f>IF(J4=3,VLOOKUP(G4,boundaries,2),"Incomplete")</f>
        <v>Merit</v>
      </c>
    </row>
    <row r="5" spans="1:11" x14ac:dyDescent="0.2">
      <c r="B5" s="3" t="str">
        <f>Summary!B4</f>
        <v>Yung Bo</v>
      </c>
      <c r="C5" s="11">
        <v>31</v>
      </c>
      <c r="D5" s="27" t="s">
        <v>21</v>
      </c>
      <c r="E5" s="13">
        <v>33</v>
      </c>
      <c r="F5" s="15">
        <f t="shared" si="0"/>
        <v>64</v>
      </c>
      <c r="G5" s="16">
        <f t="shared" si="1"/>
        <v>32</v>
      </c>
      <c r="H5" s="14">
        <f t="shared" si="2"/>
        <v>31</v>
      </c>
      <c r="I5" s="17">
        <f t="shared" si="3"/>
        <v>33</v>
      </c>
      <c r="J5" s="29">
        <f t="shared" si="4"/>
        <v>2</v>
      </c>
      <c r="K5" s="25" t="str">
        <f>IF(J5=3,VLOOKUP(G5,boundaries,2),"Incomplete")</f>
        <v>Incomplete</v>
      </c>
    </row>
    <row r="6" spans="1:11" x14ac:dyDescent="0.2">
      <c r="B6" s="3" t="str">
        <f>Summary!B5</f>
        <v>Waseem</v>
      </c>
      <c r="C6" s="11">
        <v>40</v>
      </c>
      <c r="D6" s="12">
        <v>40</v>
      </c>
      <c r="E6" s="13">
        <v>34</v>
      </c>
      <c r="F6" s="15">
        <f>SUM(C6:E6)</f>
        <v>114</v>
      </c>
      <c r="G6" s="16">
        <f t="shared" si="1"/>
        <v>38</v>
      </c>
      <c r="H6" s="14">
        <f t="shared" si="2"/>
        <v>34</v>
      </c>
      <c r="I6" s="17">
        <f t="shared" si="3"/>
        <v>40</v>
      </c>
      <c r="J6" s="29">
        <f t="shared" si="4"/>
        <v>3</v>
      </c>
      <c r="K6" s="25" t="str">
        <f>IF(J6=3,VLOOKUP(G6,boundaries,2),"Incomplete")</f>
        <v>Merit</v>
      </c>
    </row>
    <row r="7" spans="1:11" x14ac:dyDescent="0.2">
      <c r="B7" s="3" t="str">
        <f>Summary!B6</f>
        <v>Ariz</v>
      </c>
      <c r="C7" s="11">
        <v>19</v>
      </c>
      <c r="D7" s="12">
        <v>40</v>
      </c>
      <c r="E7" s="13">
        <v>12</v>
      </c>
      <c r="F7" s="15">
        <f t="shared" ref="F7:F8" si="5">SUM(C7:E7)</f>
        <v>71</v>
      </c>
      <c r="G7" s="16">
        <f>AVERAGE(C7:E7)</f>
        <v>23.666666666666668</v>
      </c>
      <c r="H7" s="14">
        <f t="shared" ref="H7:H9" si="6">MIN(C7:E7)</f>
        <v>12</v>
      </c>
      <c r="I7" s="17">
        <f t="shared" ref="I7:I9" si="7">MAX(C7:E7)</f>
        <v>40</v>
      </c>
      <c r="J7" s="29">
        <f t="shared" si="4"/>
        <v>3</v>
      </c>
      <c r="K7" s="25" t="str">
        <f>IF(J7=3,VLOOKUP(G7,boundaries,2),"Incomplete")</f>
        <v>Pass</v>
      </c>
    </row>
    <row r="8" spans="1:11" x14ac:dyDescent="0.2">
      <c r="B8" s="3" t="str">
        <f>Summary!B7</f>
        <v>Ashima</v>
      </c>
      <c r="C8" s="11">
        <v>45</v>
      </c>
      <c r="D8" s="12">
        <v>32</v>
      </c>
      <c r="E8" s="13">
        <v>50</v>
      </c>
      <c r="F8" s="15">
        <f t="shared" si="5"/>
        <v>127</v>
      </c>
      <c r="G8" s="16">
        <f t="shared" ref="G8:G9" si="8">AVERAGE(C8:E8)</f>
        <v>42.333333333333336</v>
      </c>
      <c r="H8" s="14">
        <f t="shared" si="6"/>
        <v>32</v>
      </c>
      <c r="I8" s="17">
        <f t="shared" si="7"/>
        <v>50</v>
      </c>
      <c r="J8" s="29">
        <f t="shared" si="4"/>
        <v>3</v>
      </c>
      <c r="K8" s="25" t="str">
        <f>IF(J8=3,VLOOKUP(G8,boundaries,2),"Incomplete")</f>
        <v>Distinction</v>
      </c>
    </row>
    <row r="9" spans="1:11" ht="17" thickBot="1" x14ac:dyDescent="0.25">
      <c r="B9" s="3" t="str">
        <f>Summary!B8</f>
        <v>Zohra</v>
      </c>
      <c r="C9" s="18">
        <v>48</v>
      </c>
      <c r="D9" s="19">
        <v>44</v>
      </c>
      <c r="E9" s="20">
        <v>38</v>
      </c>
      <c r="F9" s="21">
        <f>SUM(C9:E9)</f>
        <v>130</v>
      </c>
      <c r="G9" s="22">
        <f t="shared" si="8"/>
        <v>43.333333333333336</v>
      </c>
      <c r="H9" s="23">
        <f t="shared" si="6"/>
        <v>38</v>
      </c>
      <c r="I9" s="24">
        <f t="shared" si="7"/>
        <v>48</v>
      </c>
      <c r="J9" s="29">
        <f t="shared" si="4"/>
        <v>3</v>
      </c>
      <c r="K9" s="25" t="str">
        <f>IF(J9=3,VLOOKUP(G9,boundaries,2),"Incomplete")</f>
        <v>Distinction</v>
      </c>
    </row>
    <row r="10" spans="1:11" ht="17" thickBot="1" x14ac:dyDescent="0.25"/>
    <row r="11" spans="1:11" x14ac:dyDescent="0.2">
      <c r="F11" s="34" t="s">
        <v>8</v>
      </c>
      <c r="G11" s="35"/>
      <c r="H11" s="28" t="s">
        <v>22</v>
      </c>
    </row>
    <row r="12" spans="1:11" x14ac:dyDescent="0.2">
      <c r="F12" s="9">
        <v>0</v>
      </c>
      <c r="G12" s="30" t="s">
        <v>10</v>
      </c>
      <c r="H12" s="32">
        <f t="shared" ref="H12:H13" si="9">COUNTIF(K$4:K$9,G12)</f>
        <v>0</v>
      </c>
    </row>
    <row r="13" spans="1:11" x14ac:dyDescent="0.2">
      <c r="F13" s="9">
        <v>20</v>
      </c>
      <c r="G13" s="30" t="s">
        <v>9</v>
      </c>
      <c r="H13" s="32">
        <f t="shared" si="9"/>
        <v>1</v>
      </c>
    </row>
    <row r="14" spans="1:11" x14ac:dyDescent="0.2">
      <c r="F14" s="9">
        <v>30</v>
      </c>
      <c r="G14" s="30" t="s">
        <v>11</v>
      </c>
      <c r="H14" s="32">
        <f>COUNTIF(K$4:K$9,G14)</f>
        <v>2</v>
      </c>
    </row>
    <row r="15" spans="1:11" ht="17" thickBot="1" x14ac:dyDescent="0.25">
      <c r="F15" s="10">
        <v>40</v>
      </c>
      <c r="G15" s="31" t="s">
        <v>12</v>
      </c>
      <c r="H15" s="33">
        <f>COUNTIF(K$4:K$9,G15)</f>
        <v>2</v>
      </c>
    </row>
  </sheetData>
  <mergeCells count="2">
    <mergeCell ref="F11:G11"/>
    <mergeCell ref="C2:I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141" zoomScaleNormal="141" zoomScalePageLayoutView="141" workbookViewId="0">
      <selection sqref="A1:XFD1048576"/>
    </sheetView>
  </sheetViews>
  <sheetFormatPr baseColWidth="10" defaultColWidth="11" defaultRowHeight="16" x14ac:dyDescent="0.2"/>
  <cols>
    <col min="1" max="1" width="1.33203125" customWidth="1"/>
    <col min="2" max="2" width="7" bestFit="1" customWidth="1"/>
    <col min="3" max="5" width="5.1640625" bestFit="1" customWidth="1"/>
    <col min="6" max="6" width="4.6640625" bestFit="1" customWidth="1"/>
    <col min="7" max="7" width="8.33203125" bestFit="1" customWidth="1"/>
    <col min="8" max="8" width="9.33203125" bestFit="1" customWidth="1"/>
    <col min="9" max="9" width="8.1640625" bestFit="1" customWidth="1"/>
    <col min="10" max="10" width="9.1640625" bestFit="1" customWidth="1"/>
    <col min="11" max="11" width="8.33203125" bestFit="1" customWidth="1"/>
    <col min="12" max="12" width="2.33203125" customWidth="1"/>
    <col min="13" max="13" width="2.6640625" bestFit="1" customWidth="1"/>
    <col min="14" max="14" width="8.5" bestFit="1" customWidth="1"/>
  </cols>
  <sheetData>
    <row r="1" spans="1:11" ht="17" thickBot="1" x14ac:dyDescent="0.25"/>
    <row r="2" spans="1:11" x14ac:dyDescent="0.2">
      <c r="B2" s="1"/>
      <c r="C2" s="36" t="s">
        <v>23</v>
      </c>
      <c r="D2" s="37"/>
      <c r="E2" s="37"/>
      <c r="F2" s="37"/>
      <c r="G2" s="37"/>
      <c r="H2" s="37"/>
      <c r="I2" s="38"/>
      <c r="J2" s="26"/>
    </row>
    <row r="3" spans="1:11" x14ac:dyDescent="0.2">
      <c r="A3" s="8"/>
      <c r="B3" s="7" t="s">
        <v>0</v>
      </c>
      <c r="C3" s="4" t="s">
        <v>33</v>
      </c>
      <c r="D3" s="5" t="s">
        <v>34</v>
      </c>
      <c r="E3" s="5" t="s">
        <v>35</v>
      </c>
      <c r="F3" s="5" t="s">
        <v>15</v>
      </c>
      <c r="G3" s="5" t="s">
        <v>16</v>
      </c>
      <c r="H3" s="5" t="s">
        <v>17</v>
      </c>
      <c r="I3" s="6" t="s">
        <v>18</v>
      </c>
      <c r="J3" s="5" t="s">
        <v>20</v>
      </c>
      <c r="K3" s="2" t="s">
        <v>1</v>
      </c>
    </row>
    <row r="4" spans="1:11" x14ac:dyDescent="0.2">
      <c r="B4" s="3" t="str">
        <f>Summary!B3</f>
        <v>Haseeb</v>
      </c>
      <c r="C4" s="11">
        <v>23</v>
      </c>
      <c r="D4" s="12">
        <v>33</v>
      </c>
      <c r="E4" s="13">
        <v>34</v>
      </c>
      <c r="F4" s="15">
        <f t="shared" ref="F4:F5" si="0">SUM(C4:E4)</f>
        <v>90</v>
      </c>
      <c r="G4" s="16">
        <f t="shared" ref="G4:G6" si="1">AVERAGE(C4:E4)</f>
        <v>30</v>
      </c>
      <c r="H4" s="14">
        <f t="shared" ref="H4:H9" si="2">MIN(C4:E4)</f>
        <v>23</v>
      </c>
      <c r="I4" s="17">
        <f t="shared" ref="I4:I9" si="3">MAX(C4:E4)</f>
        <v>34</v>
      </c>
      <c r="J4" s="29">
        <f t="shared" ref="J4:J9" si="4">COUNT(C4:E4)</f>
        <v>3</v>
      </c>
      <c r="K4" s="25" t="str">
        <f>IF(J4=3,VLOOKUP(G4,boundaries,2),"Incomplete")</f>
        <v>Merit</v>
      </c>
    </row>
    <row r="5" spans="1:11" x14ac:dyDescent="0.2">
      <c r="B5" s="3" t="str">
        <f>Summary!B4</f>
        <v>Yung Bo</v>
      </c>
      <c r="C5" s="11">
        <v>44</v>
      </c>
      <c r="D5" s="12">
        <v>42</v>
      </c>
      <c r="E5" s="13">
        <v>43</v>
      </c>
      <c r="F5" s="15">
        <f t="shared" si="0"/>
        <v>129</v>
      </c>
      <c r="G5" s="16">
        <f t="shared" si="1"/>
        <v>43</v>
      </c>
      <c r="H5" s="14">
        <f t="shared" si="2"/>
        <v>42</v>
      </c>
      <c r="I5" s="17">
        <f t="shared" si="3"/>
        <v>44</v>
      </c>
      <c r="J5" s="29">
        <f t="shared" si="4"/>
        <v>3</v>
      </c>
      <c r="K5" s="25" t="str">
        <f>IF(J5=3,VLOOKUP(G5,boundaries,2),"Incomplete")</f>
        <v>Distinction</v>
      </c>
    </row>
    <row r="6" spans="1:11" x14ac:dyDescent="0.2">
      <c r="B6" s="3" t="str">
        <f>Summary!B5</f>
        <v>Waseem</v>
      </c>
      <c r="C6" s="11">
        <v>45</v>
      </c>
      <c r="D6" s="12">
        <v>45</v>
      </c>
      <c r="E6" s="13">
        <v>43</v>
      </c>
      <c r="F6" s="15">
        <f>SUM(C6:E6)</f>
        <v>133</v>
      </c>
      <c r="G6" s="16">
        <f t="shared" si="1"/>
        <v>44.333333333333336</v>
      </c>
      <c r="H6" s="14">
        <f t="shared" si="2"/>
        <v>43</v>
      </c>
      <c r="I6" s="17">
        <f t="shared" si="3"/>
        <v>45</v>
      </c>
      <c r="J6" s="29">
        <f t="shared" si="4"/>
        <v>3</v>
      </c>
      <c r="K6" s="25" t="str">
        <f>IF(J6=3,VLOOKUP(G6,boundaries,2),"Incomplete")</f>
        <v>Distinction</v>
      </c>
    </row>
    <row r="7" spans="1:11" x14ac:dyDescent="0.2">
      <c r="B7" s="3" t="str">
        <f>Summary!B6</f>
        <v>Ariz</v>
      </c>
      <c r="C7" s="11">
        <v>27</v>
      </c>
      <c r="D7" s="40">
        <v>34</v>
      </c>
      <c r="E7" s="13">
        <v>29</v>
      </c>
      <c r="F7" s="15">
        <f t="shared" ref="F7:F8" si="5">SUM(C7:E7)</f>
        <v>90</v>
      </c>
      <c r="G7" s="16">
        <f>AVERAGE(C7:E7)</f>
        <v>30</v>
      </c>
      <c r="H7" s="14">
        <f t="shared" si="2"/>
        <v>27</v>
      </c>
      <c r="I7" s="17">
        <f t="shared" si="3"/>
        <v>34</v>
      </c>
      <c r="J7" s="29">
        <f t="shared" si="4"/>
        <v>3</v>
      </c>
      <c r="K7" s="25" t="str">
        <f>IF(J7=3,VLOOKUP(G7,boundaries,2),"Incomplete")</f>
        <v>Merit</v>
      </c>
    </row>
    <row r="8" spans="1:11" x14ac:dyDescent="0.2">
      <c r="B8" s="3" t="str">
        <f>Summary!B7</f>
        <v>Ashima</v>
      </c>
      <c r="C8" s="11">
        <v>45</v>
      </c>
      <c r="D8" s="12">
        <v>46</v>
      </c>
      <c r="E8" s="13">
        <v>50</v>
      </c>
      <c r="F8" s="15">
        <f t="shared" si="5"/>
        <v>141</v>
      </c>
      <c r="G8" s="16">
        <f t="shared" ref="G8:G9" si="6">AVERAGE(C8:E8)</f>
        <v>47</v>
      </c>
      <c r="H8" s="14">
        <f t="shared" si="2"/>
        <v>45</v>
      </c>
      <c r="I8" s="17">
        <f t="shared" si="3"/>
        <v>50</v>
      </c>
      <c r="J8" s="29">
        <f t="shared" si="4"/>
        <v>3</v>
      </c>
      <c r="K8" s="25" t="str">
        <f>IF(J8=3,VLOOKUP(G8,boundaries,2),"Incomplete")</f>
        <v>Distinction</v>
      </c>
    </row>
    <row r="9" spans="1:11" ht="17" thickBot="1" x14ac:dyDescent="0.25">
      <c r="B9" s="3" t="str">
        <f>Summary!B8</f>
        <v>Zohra</v>
      </c>
      <c r="C9" s="18">
        <v>48</v>
      </c>
      <c r="D9" s="19">
        <v>44</v>
      </c>
      <c r="E9" s="20">
        <v>38</v>
      </c>
      <c r="F9" s="21">
        <f>SUM(C9:E9)</f>
        <v>130</v>
      </c>
      <c r="G9" s="22">
        <f t="shared" si="6"/>
        <v>43.333333333333336</v>
      </c>
      <c r="H9" s="23">
        <f t="shared" si="2"/>
        <v>38</v>
      </c>
      <c r="I9" s="24">
        <f t="shared" si="3"/>
        <v>48</v>
      </c>
      <c r="J9" s="29">
        <f t="shared" si="4"/>
        <v>3</v>
      </c>
      <c r="K9" s="25" t="str">
        <f>IF(J9=3,VLOOKUP(G9,boundaries,2),"Incomplete")</f>
        <v>Distinction</v>
      </c>
    </row>
    <row r="10" spans="1:11" ht="17" thickBot="1" x14ac:dyDescent="0.25"/>
    <row r="11" spans="1:11" x14ac:dyDescent="0.2">
      <c r="F11" s="34" t="s">
        <v>8</v>
      </c>
      <c r="G11" s="35"/>
      <c r="H11" s="28" t="s">
        <v>22</v>
      </c>
    </row>
    <row r="12" spans="1:11" x14ac:dyDescent="0.2">
      <c r="F12" s="9">
        <v>0</v>
      </c>
      <c r="G12" s="30" t="s">
        <v>10</v>
      </c>
      <c r="H12" s="32">
        <f t="shared" ref="H12:H13" si="7">COUNTIF(K$4:K$9,G12)</f>
        <v>0</v>
      </c>
    </row>
    <row r="13" spans="1:11" x14ac:dyDescent="0.2">
      <c r="F13" s="9">
        <v>20</v>
      </c>
      <c r="G13" s="30" t="s">
        <v>9</v>
      </c>
      <c r="H13" s="32">
        <f t="shared" si="7"/>
        <v>0</v>
      </c>
    </row>
    <row r="14" spans="1:11" x14ac:dyDescent="0.2">
      <c r="F14" s="9">
        <v>30</v>
      </c>
      <c r="G14" s="30" t="s">
        <v>11</v>
      </c>
      <c r="H14" s="32">
        <f>COUNTIF(K$4:K$9,G14)</f>
        <v>2</v>
      </c>
    </row>
    <row r="15" spans="1:11" ht="17" thickBot="1" x14ac:dyDescent="0.25">
      <c r="F15" s="10">
        <v>40</v>
      </c>
      <c r="G15" s="31" t="s">
        <v>12</v>
      </c>
      <c r="H15" s="33">
        <f>COUNTIF(K$4:K$9,G15)</f>
        <v>4</v>
      </c>
    </row>
  </sheetData>
  <mergeCells count="2">
    <mergeCell ref="C2:I2"/>
    <mergeCell ref="F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Winter</vt:lpstr>
      <vt:lpstr>Spring</vt:lpstr>
      <vt:lpstr>Summer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2017-01-19T20:43:15Z</dcterms:created>
  <dcterms:modified xsi:type="dcterms:W3CDTF">2017-01-20T19:53:43Z</dcterms:modified>
</cp:coreProperties>
</file>