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rjeke\Documents\1PO\Bestellijsten PO\"/>
    </mc:Choice>
  </mc:AlternateContent>
  <bookViews>
    <workbookView xWindow="0" yWindow="0" windowWidth="15345" windowHeight="4635" activeTab="1"/>
  </bookViews>
  <sheets>
    <sheet name="Informatie" sheetId="1" r:id="rId1"/>
    <sheet name="Today! Papier" sheetId="2" r:id="rId2"/>
    <sheet name="Today! Papier + Digitaal" sheetId="3" r:id="rId3"/>
    <sheet name="Today! Digitaal" sheetId="4" r:id="rId4"/>
  </sheets>
  <calcPr calcId="152511"/>
</workbook>
</file>

<file path=xl/calcChain.xml><?xml version="1.0" encoding="utf-8"?>
<calcChain xmlns="http://schemas.openxmlformats.org/spreadsheetml/2006/main">
  <c r="E19" i="4" l="1"/>
  <c r="F19" i="4" s="1"/>
  <c r="E18" i="4"/>
  <c r="F18" i="4" s="1"/>
  <c r="E16" i="4"/>
  <c r="F16" i="4" s="1"/>
  <c r="E13" i="4"/>
  <c r="F13" i="4" s="1"/>
  <c r="E12" i="4"/>
  <c r="F12" i="4" s="1"/>
  <c r="E10" i="4"/>
  <c r="F10" i="4" s="1"/>
  <c r="E21" i="3"/>
  <c r="F21" i="3" s="1"/>
  <c r="E20" i="3"/>
  <c r="F20" i="3" s="1"/>
  <c r="E18" i="3"/>
  <c r="F18" i="3" s="1"/>
  <c r="E17" i="3"/>
  <c r="F17" i="3" s="1"/>
  <c r="E14" i="3"/>
  <c r="F14" i="3" s="1"/>
  <c r="E13" i="3"/>
  <c r="F13" i="3" s="1"/>
  <c r="E11" i="3"/>
  <c r="F11" i="3" s="1"/>
  <c r="C23" i="3" s="1"/>
  <c r="E10" i="3"/>
  <c r="F10" i="3" s="1"/>
  <c r="E21" i="2"/>
  <c r="F21" i="2" s="1"/>
  <c r="E20" i="2"/>
  <c r="F20" i="2" s="1"/>
  <c r="E18" i="2"/>
  <c r="F18" i="2" s="1"/>
  <c r="E17" i="2"/>
  <c r="F17" i="2" s="1"/>
  <c r="E14" i="2"/>
  <c r="F14" i="2" s="1"/>
  <c r="E13" i="2"/>
  <c r="F13" i="2" s="1"/>
  <c r="E11" i="2"/>
  <c r="F11" i="2" s="1"/>
  <c r="C23" i="2" s="1"/>
  <c r="E10" i="2"/>
  <c r="F10" i="2" s="1"/>
  <c r="A13" i="1"/>
  <c r="A12" i="1"/>
  <c r="F22" i="2" l="1"/>
  <c r="F22" i="3"/>
  <c r="C21" i="4"/>
  <c r="F20" i="4"/>
</calcChain>
</file>

<file path=xl/sharedStrings.xml><?xml version="1.0" encoding="utf-8"?>
<sst xmlns="http://schemas.openxmlformats.org/spreadsheetml/2006/main" count="102" uniqueCount="46">
  <si>
    <t>Today!</t>
  </si>
  <si>
    <t>U kunt Today! op drie verschillende manieren inzetten:</t>
  </si>
  <si>
    <t>Afhankelijk van de instapdatum ontvangt u korting op de licentie</t>
  </si>
  <si>
    <t>Bestellijst Today! Papier</t>
  </si>
  <si>
    <t>Bestellijst Today! Papier + Digitaal</t>
  </si>
  <si>
    <t>Instapdatum:</t>
  </si>
  <si>
    <t xml:space="preserve">● Papier </t>
  </si>
  <si>
    <t>Bestelling tot eind september: geen korting</t>
  </si>
  <si>
    <t>Schoolnaam:</t>
  </si>
  <si>
    <t xml:space="preserve">● Papier + Digitaal </t>
  </si>
  <si>
    <t>Bestelling in oktober/november 20% korting</t>
  </si>
  <si>
    <t>● Digitaal</t>
  </si>
  <si>
    <t>Bestelling december/januari 40%</t>
  </si>
  <si>
    <t>Bestelling vanaf februari tot einde schooljaar 50% korting.</t>
  </si>
  <si>
    <t>Gebruik de tabs onderaan om de Excel-sheet te downloaden.</t>
  </si>
  <si>
    <t>Klantnummer:</t>
  </si>
  <si>
    <t xml:space="preserve">Schoolnaam: </t>
  </si>
  <si>
    <t>Leerlingenmateriaal Papier</t>
  </si>
  <si>
    <t>Prijzen (incl. BTW)</t>
  </si>
  <si>
    <t>Leerlingenboek (Student's Book)</t>
  </si>
  <si>
    <t xml:space="preserve">BRIN: </t>
  </si>
  <si>
    <t>Starter (groep 7)</t>
  </si>
  <si>
    <t>EAN</t>
  </si>
  <si>
    <t>Prijs Excl. BTW</t>
  </si>
  <si>
    <t>Aantal</t>
  </si>
  <si>
    <t>Totaal Excl. BTW</t>
  </si>
  <si>
    <t>Prijs incl. BTW</t>
  </si>
  <si>
    <t>Werkboek (Activity Book) in vijfvoud</t>
  </si>
  <si>
    <t>Leerlingenmateriaal Papier + Digitaal</t>
  </si>
  <si>
    <t>Jaarlicentie voor online huiswerkplatform/werkboek (MyEnglishLab)</t>
  </si>
  <si>
    <t>Leerlingenmateriaal Digitaal</t>
  </si>
  <si>
    <t>Jaarlicentie digitaal Leerlingboek + Online huiswerkplatform/werkboek (eText + MyEnglishLab)</t>
  </si>
  <si>
    <t>Leerlingenmateriaal digitaal</t>
  </si>
  <si>
    <t>Leerlingenmateriaal</t>
  </si>
  <si>
    <t>Jaarlicentie digitaal Leerlingenboek + Online huiswerkplatform/werkboek (eText + MyEnglishLab)</t>
  </si>
  <si>
    <t>Docentenmateriaal  - eenmalige aanschaf</t>
  </si>
  <si>
    <t>Docentenboek en dvd</t>
  </si>
  <si>
    <t>Digiboardsoftware Teacher's eText</t>
  </si>
  <si>
    <t>Werkboek (Activity Book, 5 exemplaren)</t>
  </si>
  <si>
    <t>Docentenmateriaal - eenmalige aanschaf</t>
  </si>
  <si>
    <t>Docentmateriaal - eenmalige aanschaf</t>
  </si>
  <si>
    <t>Niveau 1 (groep 8)</t>
  </si>
  <si>
    <t>Leerlingboek (Student's Book)en</t>
  </si>
  <si>
    <t>Totaal</t>
  </si>
  <si>
    <t>Totaal aan jaarlijks terugkerende kosten (verbruiksmateriaal)</t>
  </si>
  <si>
    <t>Bestellijst Today! Digitaal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</si>
</sst>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€-413]\ #,##0.00"/>
    <numFmt numFmtId="165" formatCode="#,##0.00&quot;€&quot;"/>
    <numFmt numFmtId="166" formatCode="0000000000000"/>
    <numFmt numFmtId="167" formatCode="&quot;€&quot;\ #,##0.00"/>
    <numFmt numFmtId="168" formatCode="&quot;€&quot;#,##0.00"/>
    <numFmt numFmtId="169" formatCode="000000000000"/>
    <numFmt numFmtId="170" formatCode="00000000000"/>
  </numFmts>
  <fonts count="16">
    <font>
      <sz val="11"/>
      <color rgb="FF000000"/>
      <name val="Calibri"/>
    </font>
    <font>
      <b/>
      <sz val="10"/>
      <color rgb="FF000000"/>
      <name val="Verdana"/>
    </font>
    <font>
      <sz val="11"/>
      <name val="Calibri"/>
    </font>
    <font>
      <sz val="10"/>
      <color rgb="FF000000"/>
      <name val="Verdana"/>
    </font>
    <font>
      <sz val="10"/>
      <name val="Verdana"/>
    </font>
    <font>
      <b/>
      <sz val="11"/>
      <color rgb="FF000000"/>
      <name val="Calibri"/>
    </font>
    <font>
      <b/>
      <sz val="10"/>
      <name val="Verdana"/>
    </font>
    <font>
      <u/>
      <sz val="10"/>
      <color rgb="FF0563C1"/>
      <name val="Verdana"/>
    </font>
    <font>
      <b/>
      <i/>
      <sz val="11"/>
      <color rgb="FF000000"/>
      <name val="Calibri"/>
    </font>
    <font>
      <b/>
      <sz val="10"/>
      <color rgb="FF990000"/>
      <name val="Verdana"/>
    </font>
    <font>
      <b/>
      <sz val="11"/>
      <color rgb="FF990000"/>
      <name val="Calibri"/>
    </font>
    <font>
      <b/>
      <sz val="11"/>
      <name val="Calibri"/>
    </font>
    <font>
      <sz val="11"/>
      <color rgb="FF222222"/>
      <name val="Calibri"/>
    </font>
    <font>
      <sz val="11"/>
      <name val="Calibri"/>
    </font>
    <font>
      <b/>
      <i/>
      <sz val="10"/>
      <color rgb="FF000000"/>
      <name val="Verdana"/>
    </font>
    <font>
      <sz val="10"/>
      <color rgb="FF222222"/>
      <name val="Verdana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2DCDB"/>
        <bgColor rgb="FFF2DCDB"/>
      </patternFill>
    </fill>
    <fill>
      <patternFill patternType="solid">
        <fgColor rgb="FFCCCCCC"/>
        <bgColor rgb="FFCCCCC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1" fillId="3" borderId="0" xfId="0" applyFont="1" applyFill="1" applyAlignme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3" fillId="5" borderId="4" xfId="0" applyFont="1" applyFill="1" applyBorder="1" applyAlignment="1" applyProtection="1">
      <protection locked="0"/>
    </xf>
    <xf numFmtId="0" fontId="3" fillId="5" borderId="4" xfId="0" applyFont="1" applyFill="1" applyBorder="1" applyAlignment="1" applyProtection="1">
      <alignment horizontal="right"/>
      <protection locked="0"/>
    </xf>
    <xf numFmtId="0" fontId="0" fillId="5" borderId="4" xfId="0" applyFont="1" applyFill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3" fillId="5" borderId="0" xfId="0" applyFont="1" applyFill="1" applyAlignment="1" applyProtection="1">
      <protection locked="0"/>
    </xf>
    <xf numFmtId="0" fontId="0" fillId="5" borderId="0" xfId="0" applyFont="1" applyFill="1" applyAlignme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6" borderId="0" xfId="0" applyFont="1" applyFill="1" applyAlignment="1" applyProtection="1">
      <alignment horizontal="left"/>
      <protection locked="0"/>
    </xf>
    <xf numFmtId="165" fontId="2" fillId="0" borderId="0" xfId="0" applyNumberFormat="1" applyFont="1" applyAlignment="1" applyProtection="1"/>
    <xf numFmtId="0" fontId="0" fillId="5" borderId="4" xfId="0" applyFont="1" applyFill="1" applyBorder="1" applyAlignment="1" applyProtection="1"/>
    <xf numFmtId="0" fontId="0" fillId="5" borderId="0" xfId="0" applyFont="1" applyFill="1" applyAlignment="1" applyProtection="1"/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wrapText="1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164" fontId="5" fillId="0" borderId="0" xfId="0" applyNumberFormat="1" applyFont="1" applyAlignment="1" applyProtection="1">
      <protection locked="0"/>
    </xf>
    <xf numFmtId="0" fontId="5" fillId="0" borderId="0" xfId="0" applyFont="1" applyAlignment="1" applyProtection="1">
      <protection locked="0"/>
    </xf>
    <xf numFmtId="164" fontId="0" fillId="0" borderId="0" xfId="0" applyNumberFormat="1" applyFont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10" fillId="2" borderId="11" xfId="0" applyFont="1" applyFill="1" applyBorder="1" applyAlignment="1" applyProtection="1">
      <protection locked="0"/>
    </xf>
    <xf numFmtId="0" fontId="5" fillId="2" borderId="12" xfId="0" applyFont="1" applyFill="1" applyBorder="1" applyAlignment="1" applyProtection="1">
      <protection locked="0"/>
    </xf>
    <xf numFmtId="164" fontId="5" fillId="2" borderId="12" xfId="0" applyNumberFormat="1" applyFont="1" applyFill="1" applyBorder="1" applyAlignment="1" applyProtection="1">
      <protection locked="0"/>
    </xf>
    <xf numFmtId="164" fontId="5" fillId="2" borderId="13" xfId="0" applyNumberFormat="1" applyFont="1" applyFill="1" applyBorder="1" applyAlignment="1" applyProtection="1">
      <protection locked="0"/>
    </xf>
    <xf numFmtId="0" fontId="11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164" fontId="5" fillId="0" borderId="8" xfId="0" applyNumberFormat="1" applyFont="1" applyBorder="1" applyAlignment="1" applyProtection="1">
      <protection locked="0"/>
    </xf>
    <xf numFmtId="0" fontId="0" fillId="0" borderId="8" xfId="0" applyFont="1" applyBorder="1" applyAlignment="1" applyProtection="1">
      <protection locked="0"/>
    </xf>
    <xf numFmtId="167" fontId="0" fillId="0" borderId="8" xfId="0" applyNumberFormat="1" applyFont="1" applyBorder="1" applyAlignment="1" applyProtection="1">
      <protection locked="0"/>
    </xf>
    <xf numFmtId="0" fontId="0" fillId="6" borderId="8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 applyAlignment="1" applyProtection="1">
      <protection locked="0"/>
    </xf>
    <xf numFmtId="164" fontId="5" fillId="2" borderId="14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164" fontId="0" fillId="2" borderId="15" xfId="0" applyNumberFormat="1" applyFont="1" applyFill="1" applyBorder="1" applyAlignment="1" applyProtection="1">
      <alignment wrapText="1"/>
      <protection locked="0"/>
    </xf>
    <xf numFmtId="164" fontId="5" fillId="2" borderId="16" xfId="0" applyNumberFormat="1" applyFont="1" applyFill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164" fontId="8" fillId="2" borderId="18" xfId="0" applyNumberFormat="1" applyFont="1" applyFill="1" applyBorder="1" applyAlignment="1" applyProtection="1">
      <protection locked="0"/>
    </xf>
    <xf numFmtId="0" fontId="5" fillId="2" borderId="12" xfId="0" applyFont="1" applyFill="1" applyBorder="1" applyAlignment="1" applyProtection="1"/>
    <xf numFmtId="164" fontId="5" fillId="2" borderId="12" xfId="0" applyNumberFormat="1" applyFont="1" applyFill="1" applyBorder="1" applyAlignment="1" applyProtection="1"/>
    <xf numFmtId="0" fontId="5" fillId="0" borderId="8" xfId="0" applyFont="1" applyBorder="1" applyAlignment="1" applyProtection="1"/>
    <xf numFmtId="164" fontId="5" fillId="0" borderId="8" xfId="0" applyNumberFormat="1" applyFont="1" applyBorder="1" applyAlignment="1" applyProtection="1"/>
    <xf numFmtId="166" fontId="0" fillId="0" borderId="8" xfId="0" applyNumberFormat="1" applyFont="1" applyBorder="1" applyAlignment="1" applyProtection="1"/>
    <xf numFmtId="167" fontId="0" fillId="0" borderId="8" xfId="0" applyNumberFormat="1" applyFont="1" applyBorder="1" applyAlignment="1" applyProtection="1"/>
    <xf numFmtId="166" fontId="12" fillId="6" borderId="0" xfId="0" applyNumberFormat="1" applyFont="1" applyFill="1" applyAlignment="1" applyProtection="1"/>
    <xf numFmtId="169" fontId="13" fillId="6" borderId="8" xfId="0" applyNumberFormat="1" applyFont="1" applyFill="1" applyBorder="1" applyAlignment="1" applyProtection="1">
      <alignment horizontal="right"/>
    </xf>
    <xf numFmtId="168" fontId="0" fillId="0" borderId="8" xfId="0" applyNumberFormat="1" applyFont="1" applyBorder="1" applyAlignment="1" applyProtection="1">
      <alignment horizontal="right"/>
    </xf>
    <xf numFmtId="1" fontId="12" fillId="6" borderId="0" xfId="0" applyNumberFormat="1" applyFont="1" applyFill="1" applyAlignment="1" applyProtection="1"/>
    <xf numFmtId="0" fontId="13" fillId="0" borderId="8" xfId="0" applyFont="1" applyBorder="1" applyProtection="1"/>
    <xf numFmtId="1" fontId="0" fillId="0" borderId="8" xfId="0" applyNumberFormat="1" applyFont="1" applyBorder="1" applyAlignment="1" applyProtection="1">
      <alignment horizontal="right"/>
    </xf>
    <xf numFmtId="0" fontId="1" fillId="2" borderId="7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4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9" fillId="2" borderId="11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164" fontId="1" fillId="2" borderId="12" xfId="0" applyNumberFormat="1" applyFont="1" applyFill="1" applyBorder="1" applyAlignment="1" applyProtection="1">
      <protection locked="0"/>
    </xf>
    <xf numFmtId="164" fontId="1" fillId="2" borderId="13" xfId="0" applyNumberFormat="1" applyFont="1" applyFill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164" fontId="1" fillId="0" borderId="8" xfId="0" applyNumberFormat="1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167" fontId="3" fillId="0" borderId="8" xfId="0" applyNumberFormat="1" applyFont="1" applyBorder="1" applyAlignment="1" applyProtection="1">
      <protection locked="0"/>
    </xf>
    <xf numFmtId="0" fontId="3" fillId="6" borderId="8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" fontId="3" fillId="2" borderId="15" xfId="0" applyNumberFormat="1" applyFont="1" applyFill="1" applyBorder="1" applyAlignment="1" applyProtection="1">
      <protection locked="0"/>
    </xf>
    <xf numFmtId="164" fontId="3" fillId="2" borderId="15" xfId="0" applyNumberFormat="1" applyFont="1" applyFill="1" applyBorder="1" applyAlignment="1" applyProtection="1">
      <alignment wrapText="1"/>
      <protection locked="0"/>
    </xf>
    <xf numFmtId="164" fontId="1" fillId="2" borderId="16" xfId="0" applyNumberFormat="1" applyFont="1" applyFill="1" applyBorder="1" applyAlignment="1" applyProtection="1">
      <protection locked="0"/>
    </xf>
    <xf numFmtId="0" fontId="14" fillId="0" borderId="0" xfId="0" applyFont="1" applyAlignment="1" applyProtection="1">
      <protection locked="0"/>
    </xf>
    <xf numFmtId="164" fontId="14" fillId="2" borderId="18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/>
    <xf numFmtId="164" fontId="1" fillId="2" borderId="12" xfId="0" applyNumberFormat="1" applyFont="1" applyFill="1" applyBorder="1" applyAlignment="1" applyProtection="1"/>
    <xf numFmtId="0" fontId="1" fillId="0" borderId="8" xfId="0" applyFont="1" applyBorder="1" applyAlignment="1" applyProtection="1"/>
    <xf numFmtId="164" fontId="1" fillId="0" borderId="8" xfId="0" applyNumberFormat="1" applyFont="1" applyBorder="1" applyAlignment="1" applyProtection="1"/>
    <xf numFmtId="170" fontId="3" fillId="0" borderId="8" xfId="0" applyNumberFormat="1" applyFont="1" applyBorder="1" applyAlignment="1" applyProtection="1"/>
    <xf numFmtId="170" fontId="3" fillId="0" borderId="8" xfId="0" applyNumberFormat="1" applyFont="1" applyBorder="1" applyAlignment="1" applyProtection="1">
      <alignment horizontal="right"/>
    </xf>
    <xf numFmtId="167" fontId="3" fillId="0" borderId="8" xfId="0" applyNumberFormat="1" applyFont="1" applyBorder="1" applyAlignment="1" applyProtection="1"/>
    <xf numFmtId="0" fontId="3" fillId="0" borderId="8" xfId="0" applyFont="1" applyBorder="1" applyAlignment="1" applyProtection="1"/>
    <xf numFmtId="170" fontId="4" fillId="6" borderId="8" xfId="0" applyNumberFormat="1" applyFont="1" applyFill="1" applyBorder="1" applyAlignment="1" applyProtection="1">
      <alignment horizontal="right"/>
    </xf>
    <xf numFmtId="1" fontId="3" fillId="0" borderId="8" xfId="0" applyNumberFormat="1" applyFont="1" applyBorder="1" applyAlignment="1" applyProtection="1">
      <alignment horizontal="right"/>
    </xf>
    <xf numFmtId="166" fontId="15" fillId="6" borderId="0" xfId="0" applyNumberFormat="1" applyFont="1" applyFill="1" applyAlignment="1" applyProtection="1"/>
    <xf numFmtId="166" fontId="3" fillId="0" borderId="8" xfId="0" applyNumberFormat="1" applyFont="1" applyBorder="1" applyAlignment="1" applyProtection="1"/>
    <xf numFmtId="166" fontId="4" fillId="6" borderId="8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76200</xdr:rowOff>
    </xdr:from>
    <xdr:ext cx="1876425" cy="7620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5:Z28"/>
  <sheetViews>
    <sheetView topLeftCell="A81" workbookViewId="0">
      <selection activeCell="A9" sqref="A9"/>
    </sheetView>
  </sheetViews>
  <sheetFormatPr defaultColWidth="17.28515625" defaultRowHeight="15" customHeight="1"/>
  <cols>
    <col min="1" max="1" width="95.140625" style="1" customWidth="1"/>
    <col min="2" max="2" width="22.5703125" style="1" customWidth="1"/>
    <col min="3" max="3" width="50.42578125" style="1" customWidth="1"/>
    <col min="4" max="26" width="8.7109375" style="1" customWidth="1"/>
    <col min="27" max="16384" width="17.28515625" style="1"/>
  </cols>
  <sheetData>
    <row r="5" spans="1:2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2" t="s">
        <v>1</v>
      </c>
      <c r="B6" s="3"/>
      <c r="C6" s="4" t="s">
        <v>2</v>
      </c>
      <c r="D6" s="5"/>
      <c r="E6" s="5"/>
      <c r="F6" s="3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2" t="s">
        <v>6</v>
      </c>
      <c r="B7" s="3"/>
      <c r="C7" s="2" t="s">
        <v>7</v>
      </c>
      <c r="D7" s="3"/>
      <c r="E7" s="3"/>
      <c r="F7" s="3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2" t="s">
        <v>9</v>
      </c>
      <c r="B8" s="3"/>
      <c r="C8" s="2" t="s">
        <v>10</v>
      </c>
      <c r="D8" s="3"/>
      <c r="E8" s="3"/>
      <c r="F8" s="3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2" t="s">
        <v>11</v>
      </c>
      <c r="B9" s="3"/>
      <c r="C9" s="2" t="s">
        <v>12</v>
      </c>
      <c r="D9" s="3"/>
      <c r="E9" s="3"/>
      <c r="F9" s="3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"/>
      <c r="B10" s="3"/>
      <c r="C10" s="2" t="s">
        <v>13</v>
      </c>
      <c r="D10" s="3"/>
      <c r="E10" s="3"/>
      <c r="F10" s="3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2" t="s">
        <v>14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6" t="str">
        <f>HYPERLINK("mailto:elt.service@pearson.com","elt.service@pearson.com")</f>
        <v>elt.service@pearson.com</v>
      </c>
    </row>
    <row r="13" spans="1:26">
      <c r="A13" s="6" t="str">
        <f>HYPERLINK("http://www.pearsonelt.nl/po","www.pearsonelt.nl/po")</f>
        <v>www.pearsonelt.nl/po</v>
      </c>
    </row>
    <row r="16" spans="1:26">
      <c r="A16" s="7" t="s">
        <v>17</v>
      </c>
      <c r="B16" s="8" t="s">
        <v>18</v>
      </c>
      <c r="C16" s="9"/>
    </row>
    <row r="17" spans="1:5">
      <c r="A17" s="2" t="s">
        <v>19</v>
      </c>
      <c r="B17" s="15">
        <v>26.66</v>
      </c>
    </row>
    <row r="18" spans="1:5">
      <c r="A18" s="2" t="s">
        <v>27</v>
      </c>
      <c r="B18" s="15">
        <v>41.05</v>
      </c>
      <c r="C18" s="10"/>
    </row>
    <row r="19" spans="1:5">
      <c r="A19" s="7" t="s">
        <v>28</v>
      </c>
      <c r="B19" s="16"/>
      <c r="C19" s="9"/>
    </row>
    <row r="20" spans="1:5">
      <c r="A20" s="2" t="s">
        <v>19</v>
      </c>
      <c r="B20" s="15">
        <v>26.66</v>
      </c>
    </row>
    <row r="21" spans="1:5">
      <c r="A21" s="2" t="s">
        <v>29</v>
      </c>
      <c r="B21" s="15">
        <v>7.95</v>
      </c>
    </row>
    <row r="22" spans="1:5" hidden="1">
      <c r="A22" s="7" t="s">
        <v>30</v>
      </c>
      <c r="B22" s="16"/>
      <c r="C22" s="9"/>
    </row>
    <row r="23" spans="1:5" hidden="1">
      <c r="A23" s="2" t="s">
        <v>31</v>
      </c>
      <c r="B23" s="15">
        <v>10.71</v>
      </c>
    </row>
    <row r="24" spans="1:5">
      <c r="A24" s="11" t="s">
        <v>32</v>
      </c>
      <c r="B24" s="17"/>
      <c r="C24" s="12"/>
      <c r="E24" s="13"/>
    </row>
    <row r="25" spans="1:5">
      <c r="A25" s="2" t="s">
        <v>34</v>
      </c>
      <c r="B25" s="15">
        <v>11.35</v>
      </c>
      <c r="E25" s="13"/>
    </row>
    <row r="26" spans="1:5">
      <c r="A26" s="7" t="s">
        <v>35</v>
      </c>
      <c r="B26" s="16"/>
      <c r="C26" s="9"/>
      <c r="E26" s="13"/>
    </row>
    <row r="27" spans="1:5">
      <c r="A27" s="2" t="s">
        <v>36</v>
      </c>
      <c r="B27" s="15">
        <v>48.57</v>
      </c>
      <c r="E27" s="13"/>
    </row>
    <row r="28" spans="1:5">
      <c r="A28" s="14" t="s">
        <v>37</v>
      </c>
      <c r="B28" s="15">
        <v>112.75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  <outlinePr summaryBelow="0" summaryRight="0"/>
  </sheetPr>
  <dimension ref="A1:F23"/>
  <sheetViews>
    <sheetView tabSelected="1" topLeftCell="A33" workbookViewId="0">
      <selection activeCell="A15" sqref="A15"/>
    </sheetView>
  </sheetViews>
  <sheetFormatPr defaultColWidth="17.28515625" defaultRowHeight="15" customHeight="1"/>
  <cols>
    <col min="1" max="1" width="95.140625" style="1" customWidth="1"/>
    <col min="2" max="2" width="18.140625" style="1" customWidth="1"/>
    <col min="3" max="3" width="16.7109375" style="1" customWidth="1"/>
    <col min="4" max="4" width="8" style="1" customWidth="1"/>
    <col min="5" max="5" width="18.7109375" style="1" customWidth="1"/>
    <col min="6" max="6" width="16" style="1" customWidth="1"/>
    <col min="7" max="26" width="8.7109375" style="1" customWidth="1"/>
    <col min="27" max="16384" width="17.28515625" style="1"/>
  </cols>
  <sheetData>
    <row r="1" spans="1:6" ht="15.75" customHeight="1">
      <c r="A1" s="109" t="s">
        <v>0</v>
      </c>
      <c r="B1" s="110"/>
      <c r="C1" s="110"/>
      <c r="D1" s="110"/>
      <c r="E1" s="110"/>
      <c r="F1" s="111"/>
    </row>
    <row r="2" spans="1:6">
      <c r="A2" s="18"/>
      <c r="B2" s="19"/>
      <c r="C2" s="20"/>
      <c r="D2" s="18"/>
      <c r="E2" s="20"/>
      <c r="F2" s="21"/>
    </row>
    <row r="3" spans="1:6" ht="15.75" customHeight="1">
      <c r="A3" s="22"/>
      <c r="B3" s="23"/>
      <c r="C3" s="24"/>
      <c r="D3" s="25"/>
      <c r="E3" s="24"/>
      <c r="F3" s="26"/>
    </row>
    <row r="4" spans="1:6">
      <c r="A4" s="27" t="s">
        <v>3</v>
      </c>
      <c r="B4" s="28"/>
      <c r="C4" s="29"/>
      <c r="D4" s="30"/>
      <c r="E4" s="29"/>
      <c r="F4" s="31"/>
    </row>
    <row r="5" spans="1:6">
      <c r="A5" s="32" t="s">
        <v>16</v>
      </c>
      <c r="B5" s="33"/>
      <c r="C5" s="34"/>
      <c r="D5" s="35"/>
      <c r="E5" s="34"/>
      <c r="F5" s="36"/>
    </row>
    <row r="6" spans="1:6">
      <c r="A6" s="37" t="s">
        <v>15</v>
      </c>
      <c r="B6" s="38"/>
      <c r="C6" s="34"/>
      <c r="D6" s="35"/>
      <c r="E6" s="34"/>
      <c r="F6" s="33"/>
    </row>
    <row r="7" spans="1:6" ht="15.75" customHeight="1">
      <c r="A7" s="39" t="s">
        <v>20</v>
      </c>
      <c r="B7" s="35"/>
      <c r="C7" s="34"/>
      <c r="D7" s="35"/>
      <c r="E7" s="34"/>
      <c r="F7" s="36"/>
    </row>
    <row r="8" spans="1:6">
      <c r="A8" s="40" t="s">
        <v>21</v>
      </c>
      <c r="B8" s="57" t="s">
        <v>22</v>
      </c>
      <c r="C8" s="58" t="s">
        <v>23</v>
      </c>
      <c r="D8" s="41" t="s">
        <v>24</v>
      </c>
      <c r="E8" s="42" t="s">
        <v>25</v>
      </c>
      <c r="F8" s="43" t="s">
        <v>26</v>
      </c>
    </row>
    <row r="9" spans="1:6">
      <c r="A9" s="44" t="s">
        <v>33</v>
      </c>
      <c r="B9" s="59"/>
      <c r="C9" s="60"/>
      <c r="D9" s="45"/>
      <c r="E9" s="46"/>
      <c r="F9" s="46"/>
    </row>
    <row r="10" spans="1:6">
      <c r="A10" s="47" t="s">
        <v>19</v>
      </c>
      <c r="B10" s="61">
        <v>9781447901051</v>
      </c>
      <c r="C10" s="62">
        <v>24.46</v>
      </c>
      <c r="D10" s="47">
        <v>0</v>
      </c>
      <c r="E10" s="48">
        <f t="shared" ref="E10:E11" si="0">C10*D10</f>
        <v>0</v>
      </c>
      <c r="F10" s="48">
        <f t="shared" ref="F10:F11" si="1">E10*1.09</f>
        <v>0</v>
      </c>
    </row>
    <row r="11" spans="1:6">
      <c r="A11" s="47" t="s">
        <v>38</v>
      </c>
      <c r="B11" s="63">
        <v>9781292140858</v>
      </c>
      <c r="C11" s="62">
        <v>37.659999999999997</v>
      </c>
      <c r="D11" s="47">
        <v>0</v>
      </c>
      <c r="E11" s="48">
        <f t="shared" si="0"/>
        <v>0</v>
      </c>
      <c r="F11" s="48">
        <f t="shared" si="1"/>
        <v>0</v>
      </c>
    </row>
    <row r="12" spans="1:6">
      <c r="A12" s="44" t="s">
        <v>39</v>
      </c>
      <c r="B12" s="61"/>
      <c r="C12" s="62"/>
      <c r="D12" s="47"/>
      <c r="E12" s="47"/>
      <c r="F12" s="47"/>
    </row>
    <row r="13" spans="1:6">
      <c r="A13" s="47" t="s">
        <v>36</v>
      </c>
      <c r="B13" s="64">
        <v>9781292134956</v>
      </c>
      <c r="C13" s="65">
        <v>44.56</v>
      </c>
      <c r="D13" s="47">
        <v>0</v>
      </c>
      <c r="E13" s="48">
        <f t="shared" ref="E13:E14" si="2">C13*D13</f>
        <v>0</v>
      </c>
      <c r="F13" s="48">
        <f t="shared" ref="F13:F14" si="3">E13*1.09</f>
        <v>0</v>
      </c>
    </row>
    <row r="14" spans="1:6">
      <c r="A14" s="49" t="s">
        <v>37</v>
      </c>
      <c r="B14" s="64">
        <v>9781447900993</v>
      </c>
      <c r="C14" s="65">
        <v>103.44</v>
      </c>
      <c r="D14" s="47">
        <v>0</v>
      </c>
      <c r="E14" s="48">
        <f t="shared" si="2"/>
        <v>0</v>
      </c>
      <c r="F14" s="48">
        <f t="shared" si="3"/>
        <v>0</v>
      </c>
    </row>
    <row r="15" spans="1:6">
      <c r="A15" s="50" t="s">
        <v>41</v>
      </c>
      <c r="B15" s="61"/>
      <c r="C15" s="62"/>
      <c r="D15" s="47"/>
      <c r="E15" s="47"/>
      <c r="F15" s="47"/>
    </row>
    <row r="16" spans="1:6">
      <c r="A16" s="44" t="s">
        <v>33</v>
      </c>
      <c r="B16" s="61"/>
      <c r="C16" s="62"/>
      <c r="D16" s="47"/>
      <c r="E16" s="47"/>
      <c r="F16" s="47"/>
    </row>
    <row r="17" spans="1:6">
      <c r="A17" s="47" t="s">
        <v>19</v>
      </c>
      <c r="B17" s="61">
        <v>9781447901068</v>
      </c>
      <c r="C17" s="62">
        <v>24.46</v>
      </c>
      <c r="D17" s="47">
        <v>0</v>
      </c>
      <c r="E17" s="48">
        <f t="shared" ref="E17:E18" si="4">C17*D17</f>
        <v>0</v>
      </c>
      <c r="F17" s="48">
        <f t="shared" ref="F17:F18" si="5">E17*1.09</f>
        <v>0</v>
      </c>
    </row>
    <row r="18" spans="1:6">
      <c r="A18" s="47" t="s">
        <v>38</v>
      </c>
      <c r="B18" s="66">
        <v>9781292140865</v>
      </c>
      <c r="C18" s="62">
        <v>37.659999999999997</v>
      </c>
      <c r="D18" s="47">
        <v>0</v>
      </c>
      <c r="E18" s="48">
        <f t="shared" si="4"/>
        <v>0</v>
      </c>
      <c r="F18" s="48">
        <f t="shared" si="5"/>
        <v>0</v>
      </c>
    </row>
    <row r="19" spans="1:6">
      <c r="A19" s="44" t="s">
        <v>39</v>
      </c>
      <c r="B19" s="67"/>
      <c r="C19" s="62"/>
      <c r="D19" s="47"/>
      <c r="E19" s="47"/>
      <c r="F19" s="47"/>
    </row>
    <row r="20" spans="1:6">
      <c r="A20" s="47" t="s">
        <v>36</v>
      </c>
      <c r="B20" s="68">
        <v>9781292134925</v>
      </c>
      <c r="C20" s="65">
        <v>44.56</v>
      </c>
      <c r="D20" s="47">
        <v>0</v>
      </c>
      <c r="E20" s="48">
        <f t="shared" ref="E20:E21" si="6">C20*D20</f>
        <v>0</v>
      </c>
      <c r="F20" s="48">
        <f t="shared" ref="F20:F21" si="7">E20*1.09</f>
        <v>0</v>
      </c>
    </row>
    <row r="21" spans="1:6">
      <c r="A21" s="49" t="s">
        <v>37</v>
      </c>
      <c r="B21" s="68">
        <v>9781447901006</v>
      </c>
      <c r="C21" s="65">
        <v>103.44</v>
      </c>
      <c r="D21" s="47">
        <v>0</v>
      </c>
      <c r="E21" s="48">
        <f t="shared" si="6"/>
        <v>0</v>
      </c>
      <c r="F21" s="48">
        <f t="shared" si="7"/>
        <v>0</v>
      </c>
    </row>
    <row r="22" spans="1:6" ht="15.75" customHeight="1">
      <c r="A22" s="33"/>
      <c r="B22" s="33"/>
      <c r="C22" s="51" t="s">
        <v>43</v>
      </c>
      <c r="D22" s="52"/>
      <c r="E22" s="53"/>
      <c r="F22" s="54">
        <f>SUM(F10:F21)</f>
        <v>0</v>
      </c>
    </row>
    <row r="23" spans="1:6" ht="15.75" customHeight="1">
      <c r="A23" s="55" t="s">
        <v>44</v>
      </c>
      <c r="B23" s="55"/>
      <c r="C23" s="56">
        <f>F11+F18</f>
        <v>0</v>
      </c>
      <c r="D23" s="33"/>
      <c r="E23" s="33"/>
      <c r="F23" s="33"/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  <outlinePr summaryBelow="0" summaryRight="0"/>
  </sheetPr>
  <dimension ref="A1:Z1002"/>
  <sheetViews>
    <sheetView workbookViewId="0">
      <selection activeCell="B26" sqref="B26"/>
    </sheetView>
  </sheetViews>
  <sheetFormatPr defaultColWidth="17.28515625" defaultRowHeight="15" customHeight="1"/>
  <cols>
    <col min="1" max="1" width="95.140625" style="1" customWidth="1"/>
    <col min="2" max="2" width="20.140625" style="1" customWidth="1"/>
    <col min="3" max="3" width="16.85546875" style="1" customWidth="1"/>
    <col min="4" max="4" width="8.140625" style="1" customWidth="1"/>
    <col min="5" max="5" width="18.85546875" style="1" customWidth="1"/>
    <col min="6" max="6" width="16.140625" style="1" customWidth="1"/>
    <col min="7" max="26" width="8.7109375" style="1" customWidth="1"/>
    <col min="27" max="16384" width="17.28515625" style="1"/>
  </cols>
  <sheetData>
    <row r="1" spans="1:26" ht="13.5" customHeight="1">
      <c r="A1" s="109" t="s">
        <v>0</v>
      </c>
      <c r="B1" s="110"/>
      <c r="C1" s="110"/>
      <c r="D1" s="110"/>
      <c r="E1" s="110"/>
      <c r="F1" s="11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8"/>
      <c r="B2" s="19"/>
      <c r="C2" s="20"/>
      <c r="D2" s="18"/>
      <c r="E2" s="20"/>
      <c r="F2" s="2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2"/>
      <c r="B3" s="23"/>
      <c r="C3" s="24"/>
      <c r="D3" s="25"/>
      <c r="E3" s="24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69" t="s">
        <v>4</v>
      </c>
      <c r="B4" s="70" t="s">
        <v>5</v>
      </c>
      <c r="C4" s="24"/>
      <c r="D4" s="25"/>
      <c r="E4" s="24"/>
      <c r="F4" s="2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71" t="s">
        <v>8</v>
      </c>
      <c r="B5" s="72"/>
      <c r="C5" s="73"/>
      <c r="D5" s="74"/>
      <c r="E5" s="73"/>
      <c r="F5" s="7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76" t="s">
        <v>15</v>
      </c>
      <c r="B6" s="77"/>
      <c r="C6" s="73"/>
      <c r="D6" s="74"/>
      <c r="E6" s="73"/>
      <c r="F6" s="7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>
      <c r="A7" s="78" t="s">
        <v>20</v>
      </c>
      <c r="B7" s="74"/>
      <c r="C7" s="73"/>
      <c r="D7" s="74"/>
      <c r="E7" s="73"/>
      <c r="F7" s="7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79" t="s">
        <v>21</v>
      </c>
      <c r="B8" s="96" t="s">
        <v>22</v>
      </c>
      <c r="C8" s="97" t="s">
        <v>23</v>
      </c>
      <c r="D8" s="80" t="s">
        <v>24</v>
      </c>
      <c r="E8" s="81" t="s">
        <v>25</v>
      </c>
      <c r="F8" s="82" t="s">
        <v>26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83" t="s">
        <v>33</v>
      </c>
      <c r="B9" s="98"/>
      <c r="C9" s="99"/>
      <c r="D9" s="84"/>
      <c r="E9" s="85"/>
      <c r="F9" s="8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86" t="s">
        <v>19</v>
      </c>
      <c r="B10" s="100">
        <v>9781447901051</v>
      </c>
      <c r="C10" s="62">
        <v>24.46</v>
      </c>
      <c r="D10" s="86">
        <v>0</v>
      </c>
      <c r="E10" s="87">
        <f t="shared" ref="E10:E11" si="0">C10*D10</f>
        <v>0</v>
      </c>
      <c r="F10" s="87">
        <f>E10*1.09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2" t="s">
        <v>29</v>
      </c>
      <c r="B11" s="101">
        <v>9781292181844</v>
      </c>
      <c r="C11" s="102">
        <v>6.57</v>
      </c>
      <c r="D11" s="86">
        <v>0</v>
      </c>
      <c r="E11" s="87">
        <f t="shared" si="0"/>
        <v>0</v>
      </c>
      <c r="F11" s="87">
        <f>E11*1.21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83" t="s">
        <v>40</v>
      </c>
      <c r="B12" s="100"/>
      <c r="C12" s="103"/>
      <c r="D12" s="86"/>
      <c r="E12" s="86"/>
      <c r="F12" s="8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86" t="s">
        <v>36</v>
      </c>
      <c r="B13" s="104">
        <v>9781292134956</v>
      </c>
      <c r="C13" s="65">
        <v>44.56</v>
      </c>
      <c r="D13" s="86">
        <v>0</v>
      </c>
      <c r="E13" s="87">
        <f t="shared" ref="E13:E14" si="1">C13*D13</f>
        <v>0</v>
      </c>
      <c r="F13" s="87">
        <f t="shared" ref="F13:F14" si="2">E13*1.09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8" t="s">
        <v>37</v>
      </c>
      <c r="B14" s="104">
        <v>9781447900993</v>
      </c>
      <c r="C14" s="65">
        <v>103.44</v>
      </c>
      <c r="D14" s="86">
        <v>0</v>
      </c>
      <c r="E14" s="87">
        <f t="shared" si="1"/>
        <v>0</v>
      </c>
      <c r="F14" s="87">
        <f t="shared" si="2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89" t="s">
        <v>41</v>
      </c>
      <c r="B15" s="100"/>
      <c r="C15" s="103"/>
      <c r="D15" s="86"/>
      <c r="E15" s="86"/>
      <c r="F15" s="8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83" t="s">
        <v>33</v>
      </c>
      <c r="B16" s="100"/>
      <c r="C16" s="103"/>
      <c r="D16" s="86"/>
      <c r="E16" s="86"/>
      <c r="F16" s="8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86" t="s">
        <v>42</v>
      </c>
      <c r="B17" s="100">
        <v>9781447901068</v>
      </c>
      <c r="C17" s="62">
        <v>24.46</v>
      </c>
      <c r="D17" s="86">
        <v>0</v>
      </c>
      <c r="E17" s="87">
        <f t="shared" ref="E17:E18" si="3">C17*D17</f>
        <v>0</v>
      </c>
      <c r="F17" s="87">
        <f>E17*1.09</f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 t="s">
        <v>29</v>
      </c>
      <c r="B18" s="101">
        <v>9781292181813</v>
      </c>
      <c r="C18" s="102">
        <v>6.38</v>
      </c>
      <c r="D18" s="86">
        <v>0</v>
      </c>
      <c r="E18" s="87">
        <f t="shared" si="3"/>
        <v>0</v>
      </c>
      <c r="F18" s="87">
        <f>E18*1.21</f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83" t="s">
        <v>39</v>
      </c>
      <c r="B19" s="103"/>
      <c r="C19" s="103"/>
      <c r="D19" s="86"/>
      <c r="E19" s="86"/>
      <c r="F19" s="8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86" t="s">
        <v>36</v>
      </c>
      <c r="B20" s="105">
        <v>9781292134925</v>
      </c>
      <c r="C20" s="65">
        <v>44.56</v>
      </c>
      <c r="D20" s="86">
        <v>0</v>
      </c>
      <c r="E20" s="87">
        <f t="shared" ref="E20:E21" si="4">C20*D20</f>
        <v>0</v>
      </c>
      <c r="F20" s="87">
        <f t="shared" ref="F20:F21" si="5">E20*1.09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88" t="s">
        <v>37</v>
      </c>
      <c r="B21" s="105">
        <v>9781447901006</v>
      </c>
      <c r="C21" s="65">
        <v>103.44</v>
      </c>
      <c r="D21" s="86">
        <v>0</v>
      </c>
      <c r="E21" s="87">
        <f t="shared" si="4"/>
        <v>0</v>
      </c>
      <c r="F21" s="87">
        <f t="shared" si="5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>
      <c r="A22" s="72"/>
      <c r="B22" s="72"/>
      <c r="C22" s="90" t="s">
        <v>43</v>
      </c>
      <c r="D22" s="91"/>
      <c r="E22" s="92"/>
      <c r="F22" s="93">
        <f>SUM(F10:F21)</f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>
      <c r="A23" s="94" t="s">
        <v>44</v>
      </c>
      <c r="B23" s="94"/>
      <c r="C23" s="95">
        <f>F11+F18</f>
        <v>0</v>
      </c>
      <c r="D23" s="72"/>
      <c r="E23" s="72"/>
      <c r="F23" s="7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  <outlinePr summaryBelow="0" summaryRight="0"/>
  </sheetPr>
  <dimension ref="A1:Z1002"/>
  <sheetViews>
    <sheetView topLeftCell="A17" workbookViewId="0">
      <selection activeCell="B8" sqref="B8:C19"/>
    </sheetView>
  </sheetViews>
  <sheetFormatPr defaultColWidth="17.28515625" defaultRowHeight="15" customHeight="1"/>
  <cols>
    <col min="1" max="1" width="94.140625" style="1" bestFit="1" customWidth="1"/>
    <col min="2" max="2" width="20.140625" style="1" customWidth="1"/>
    <col min="3" max="3" width="16.85546875" style="1" customWidth="1"/>
    <col min="4" max="4" width="8.140625" style="1" customWidth="1"/>
    <col min="5" max="5" width="18.85546875" style="1" customWidth="1"/>
    <col min="6" max="6" width="16.140625" style="1" customWidth="1"/>
    <col min="7" max="26" width="8.7109375" style="1" customWidth="1"/>
    <col min="27" max="16384" width="17.28515625" style="1"/>
  </cols>
  <sheetData>
    <row r="1" spans="1:26" ht="13.5" customHeight="1">
      <c r="A1" s="109" t="s">
        <v>0</v>
      </c>
      <c r="B1" s="110"/>
      <c r="C1" s="110"/>
      <c r="D1" s="110"/>
      <c r="E1" s="110"/>
      <c r="F1" s="11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8"/>
      <c r="B2" s="19"/>
      <c r="C2" s="20"/>
      <c r="D2" s="18"/>
      <c r="E2" s="20"/>
      <c r="F2" s="2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2"/>
      <c r="B3" s="23"/>
      <c r="C3" s="24"/>
      <c r="D3" s="25"/>
      <c r="E3" s="24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69" t="s">
        <v>45</v>
      </c>
      <c r="B4" s="70" t="s">
        <v>5</v>
      </c>
      <c r="C4" s="24"/>
      <c r="D4" s="25"/>
      <c r="E4" s="24"/>
      <c r="F4" s="2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71" t="s">
        <v>8</v>
      </c>
      <c r="B5" s="72"/>
      <c r="C5" s="73"/>
      <c r="D5" s="74"/>
      <c r="E5" s="73"/>
      <c r="F5" s="7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76" t="s">
        <v>15</v>
      </c>
      <c r="B6" s="77"/>
      <c r="C6" s="73"/>
      <c r="D6" s="74"/>
      <c r="E6" s="73"/>
      <c r="F6" s="7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>
      <c r="A7" s="78" t="s">
        <v>20</v>
      </c>
      <c r="B7" s="74"/>
      <c r="C7" s="73"/>
      <c r="D7" s="74"/>
      <c r="E7" s="73"/>
      <c r="F7" s="7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79" t="s">
        <v>21</v>
      </c>
      <c r="B8" s="96" t="s">
        <v>22</v>
      </c>
      <c r="C8" s="97" t="s">
        <v>23</v>
      </c>
      <c r="D8" s="80" t="s">
        <v>24</v>
      </c>
      <c r="E8" s="81" t="s">
        <v>25</v>
      </c>
      <c r="F8" s="82" t="s">
        <v>26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83" t="s">
        <v>33</v>
      </c>
      <c r="B9" s="98"/>
      <c r="C9" s="99"/>
      <c r="D9" s="84"/>
      <c r="E9" s="85"/>
      <c r="F9" s="8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" t="s">
        <v>34</v>
      </c>
      <c r="B10" s="106">
        <v>9781292144948</v>
      </c>
      <c r="C10" s="102">
        <v>9.3800000000000008</v>
      </c>
      <c r="D10" s="86">
        <v>0</v>
      </c>
      <c r="E10" s="87">
        <f>D10*C10</f>
        <v>0</v>
      </c>
      <c r="F10" s="87">
        <f>E10*1.21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83" t="s">
        <v>39</v>
      </c>
      <c r="B11" s="107"/>
      <c r="C11" s="102"/>
      <c r="D11" s="86"/>
      <c r="E11" s="86"/>
      <c r="F11" s="8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86" t="s">
        <v>36</v>
      </c>
      <c r="B12" s="108">
        <v>9781292134956</v>
      </c>
      <c r="C12" s="65">
        <v>44.56</v>
      </c>
      <c r="D12" s="86">
        <v>0</v>
      </c>
      <c r="E12" s="87">
        <f t="shared" ref="E12:E13" si="0">C12*D12</f>
        <v>0</v>
      </c>
      <c r="F12" s="87">
        <f>E12*1.9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88" t="s">
        <v>37</v>
      </c>
      <c r="B13" s="108">
        <v>9781447900993</v>
      </c>
      <c r="C13" s="65">
        <v>103.44</v>
      </c>
      <c r="D13" s="86">
        <v>0</v>
      </c>
      <c r="E13" s="87">
        <f t="shared" si="0"/>
        <v>0</v>
      </c>
      <c r="F13" s="87">
        <f>E13*1.09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9" t="s">
        <v>41</v>
      </c>
      <c r="B14" s="107"/>
      <c r="C14" s="102"/>
      <c r="D14" s="86"/>
      <c r="E14" s="86"/>
      <c r="F14" s="8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83" t="s">
        <v>33</v>
      </c>
      <c r="B15" s="107"/>
      <c r="C15" s="102"/>
      <c r="D15" s="86"/>
      <c r="E15" s="86"/>
      <c r="F15" s="8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" t="s">
        <v>31</v>
      </c>
      <c r="B16" s="107">
        <v>9781292144979</v>
      </c>
      <c r="C16" s="102">
        <v>9.3800000000000008</v>
      </c>
      <c r="D16" s="86">
        <v>0</v>
      </c>
      <c r="E16" s="87">
        <f>D16*C16</f>
        <v>0</v>
      </c>
      <c r="F16" s="87">
        <f>E16*1.21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83" t="s">
        <v>39</v>
      </c>
      <c r="B17" s="103"/>
      <c r="C17" s="102"/>
      <c r="D17" s="86"/>
      <c r="E17" s="86"/>
      <c r="F17" s="8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86" t="s">
        <v>36</v>
      </c>
      <c r="B18" s="105">
        <v>9781292134925</v>
      </c>
      <c r="C18" s="65">
        <v>44.56</v>
      </c>
      <c r="D18" s="86">
        <v>0</v>
      </c>
      <c r="E18" s="87">
        <f t="shared" ref="E18:E19" si="1">C18*D18</f>
        <v>0</v>
      </c>
      <c r="F18" s="87">
        <f t="shared" ref="F18:F19" si="2">E18*1.09</f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88" t="s">
        <v>37</v>
      </c>
      <c r="B19" s="105">
        <v>9781447901006</v>
      </c>
      <c r="C19" s="65">
        <v>103.44</v>
      </c>
      <c r="D19" s="86">
        <v>0</v>
      </c>
      <c r="E19" s="87">
        <f t="shared" si="1"/>
        <v>0</v>
      </c>
      <c r="F19" s="87">
        <f t="shared" si="2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>
      <c r="A20" s="72"/>
      <c r="B20" s="72"/>
      <c r="C20" s="90" t="s">
        <v>43</v>
      </c>
      <c r="D20" s="91"/>
      <c r="E20" s="92"/>
      <c r="F20" s="93">
        <f>SUM(F10:F19)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>
      <c r="A21" s="94" t="s">
        <v>44</v>
      </c>
      <c r="B21" s="94"/>
      <c r="C21" s="95">
        <f>F10+F16</f>
        <v>0</v>
      </c>
      <c r="D21" s="72"/>
      <c r="E21" s="72"/>
      <c r="F21" s="7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sheetProtection sheet="1" objects="1" scenarios="1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Informatie</vt:lpstr>
      <vt:lpstr>Today! Papier</vt:lpstr>
      <vt:lpstr>Today! Papier + Digitaal</vt:lpstr>
      <vt:lpstr>Today! Digitaal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Kuijk, Paulina</dc:creator>
  <cp:lastModifiedBy>Jekel, Ingrid</cp:lastModifiedBy>
  <dcterms:created xsi:type="dcterms:W3CDTF">2019-02-28T08:07:02Z</dcterms:created>
  <dcterms:modified xsi:type="dcterms:W3CDTF">2019-07-11T07:19:31Z</dcterms:modified>
</cp:coreProperties>
</file>