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arsoneducationinc.sharepoint.com/sites/CORESchoolsTeachingandLearning/Shared Documents/Product Marketing/2022-2023/01 Job folder/23SCH07_Pricelist/"/>
    </mc:Choice>
  </mc:AlternateContent>
  <xr:revisionPtr revIDLastSave="4233" documentId="8_{4B8F77BA-012A-4ADC-9BAF-633BE51A906A}" xr6:coauthVersionLast="47" xr6:coauthVersionMax="47" xr10:uidLastSave="{04E3DC20-3BE7-4AE2-AF8B-55EA4B70F063}"/>
  <bookViews>
    <workbookView xWindow="28680" yWindow="-120" windowWidth="29040" windowHeight="15840" tabRatio="898" xr2:uid="{DD1583B6-A803-45DE-84B6-2F959225AA36}"/>
  </bookViews>
  <sheets>
    <sheet name="Version control" sheetId="47" r:id="rId1"/>
    <sheet name="Table of Contents" sheetId="30" r:id="rId2"/>
    <sheet name="ActiveLearn Primary" sheetId="14" r:id="rId3"/>
    <sheet name="Bounce Back!" sheetId="1" r:id="rId4"/>
    <sheet name="Bug Club" sheetId="13" r:id="rId5"/>
    <sheet name="Bug Club Phonics" sheetId="12" r:id="rId6"/>
    <sheet name="Bug Club Phonic Fiction Readers" sheetId="31" r:id="rId7"/>
    <sheet name="Bug Club Plays" sheetId="18" r:id="rId8"/>
    <sheet name="Building Connections" sheetId="39" r:id="rId9"/>
    <sheet name="Catching on to Comprehension" sheetId="46" r:id="rId10"/>
    <sheet name="Comprehension Once a Week" sheetId="17" r:id="rId11"/>
    <sheet name="Comprehension Toolkit" sheetId="51" r:id="rId12"/>
    <sheet name="Discovering Geography" sheetId="20" r:id="rId13"/>
    <sheet name="Discovering History" sheetId="34" r:id="rId14"/>
    <sheet name="Discovering Science" sheetId="35" r:id="rId15"/>
    <sheet name="Enrich-e-matics" sheetId="32" r:id="rId16"/>
    <sheet name="First Australians Plenty..." sheetId="27" r:id="rId17"/>
    <sheet name="Fountas &amp; Pinnell BAS" sheetId="9" r:id="rId18"/>
    <sheet name="Fountas &amp; Pinnell Classroom" sheetId="8" r:id="rId19"/>
    <sheet name="Fountas &amp; Pinnell LLI" sheetId="7" r:id="rId20"/>
    <sheet name="Handwriting" sheetId="37" r:id="rId21"/>
    <sheet name="Jennifer Serravallo" sheetId="6" r:id="rId22"/>
    <sheet name="Lucy Calkins UOS" sheetId="54" r:id="rId23"/>
    <sheet name="Making Connections" sheetId="43" r:id="rId24"/>
    <sheet name="Mathology TEACH" sheetId="50" r:id="rId25"/>
    <sheet name="Mathology Little Books" sheetId="15" r:id="rId26"/>
    <sheet name="Nitty Gritty" sheetId="25" r:id="rId27"/>
    <sheet name="OxEd Schools products" sheetId="55" r:id="rId28"/>
    <sheet name="OxEd Professional products" sheetId="56" r:id="rId29"/>
    <sheet name="Pearson Chapters" sheetId="28" r:id="rId30"/>
    <sheet name="Pearson English 3-6" sheetId="23" r:id="rId31"/>
    <sheet name="Practise Your Spelling Skills" sheetId="44" r:id="rId32"/>
    <sheet name="Professional Books" sheetId="53" r:id="rId33"/>
    <sheet name="Rapid Phonics" sheetId="10" r:id="rId34"/>
    <sheet name="Rapid Reading" sheetId="11" r:id="rId35"/>
    <sheet name="Red Rocket Readers" sheetId="3" r:id="rId36"/>
    <sheet name="Rigby" sheetId="29" r:id="rId37"/>
    <sheet name="Sails Literacy" sheetId="22" r:id="rId38"/>
    <sheet name="Science Readers" sheetId="40" r:id="rId39"/>
    <sheet name="Signpost Maths" sheetId="19" r:id="rId40"/>
    <sheet name="Sharing Our Stories" sheetId="26" r:id="rId41"/>
    <sheet name="Sheena Cameron" sheetId="21" r:id="rId42"/>
    <sheet name="Sheena Cameron &amp; Louise Dempsey" sheetId="52" r:id="rId43"/>
    <sheet name="Spelling Matters" sheetId="45" r:id="rId44"/>
    <sheet name="Take-home Reading Journals" sheetId="42" r:id="rId45"/>
    <sheet name="Toe by Toe" sheetId="33" r:id="rId46"/>
    <sheet name="What the Science of Reading..." sheetId="38" r:id="rId47"/>
    <sheet name="Word Study" sheetId="2" r:id="rId48"/>
    <sheet name="Word Up!" sheetId="41" r:id="rId49"/>
    <sheet name="Sheet1" sheetId="57" r:id="rId5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56" l="1"/>
  <c r="D22" i="56"/>
  <c r="D21" i="56"/>
  <c r="D20" i="56"/>
  <c r="D19" i="56"/>
  <c r="D18" i="56"/>
  <c r="D17" i="56"/>
  <c r="D16" i="56"/>
  <c r="D15" i="56"/>
  <c r="D14" i="56"/>
  <c r="D13" i="56"/>
  <c r="D12" i="56"/>
  <c r="D11" i="56"/>
  <c r="D10" i="56"/>
  <c r="D9" i="56"/>
  <c r="D8" i="56"/>
  <c r="D7" i="56"/>
  <c r="D6" i="56"/>
  <c r="D5" i="56"/>
  <c r="D4" i="56"/>
  <c r="D124" i="55"/>
  <c r="D123" i="55"/>
  <c r="D122" i="55"/>
  <c r="D121" i="55"/>
  <c r="D120" i="55"/>
  <c r="D119" i="55"/>
  <c r="D118" i="55"/>
  <c r="D117" i="55"/>
  <c r="D116" i="55"/>
  <c r="D115" i="55"/>
  <c r="D114" i="55"/>
  <c r="D113" i="55"/>
  <c r="D112" i="55"/>
  <c r="D111" i="55"/>
  <c r="D110" i="55"/>
  <c r="D109" i="55"/>
  <c r="D108" i="55"/>
  <c r="D107" i="55"/>
  <c r="D106" i="55"/>
  <c r="D105" i="55"/>
  <c r="D102" i="55"/>
  <c r="D100" i="55"/>
  <c r="D99" i="55"/>
  <c r="D98" i="55"/>
  <c r="D97" i="55"/>
  <c r="D96" i="55"/>
  <c r="D95" i="55"/>
  <c r="D94" i="55"/>
  <c r="D93" i="55"/>
  <c r="D92" i="55"/>
  <c r="D91" i="55"/>
  <c r="D90" i="55"/>
  <c r="D89" i="55"/>
  <c r="D88" i="55"/>
  <c r="D87" i="55"/>
  <c r="D86" i="55"/>
  <c r="D85" i="55"/>
  <c r="D84" i="55"/>
  <c r="D83" i="55"/>
  <c r="D82" i="55"/>
  <c r="D68" i="55"/>
  <c r="D67" i="55"/>
  <c r="D66" i="55"/>
  <c r="D65" i="55"/>
  <c r="D64" i="55"/>
  <c r="D63" i="55"/>
  <c r="D62" i="55"/>
  <c r="D61" i="55"/>
  <c r="D60" i="55"/>
  <c r="D59" i="55"/>
  <c r="D58" i="55"/>
  <c r="D57" i="55"/>
  <c r="D56" i="55"/>
  <c r="D55" i="55"/>
  <c r="D54" i="55"/>
  <c r="D53" i="55"/>
  <c r="D52" i="55"/>
  <c r="D51" i="55"/>
  <c r="D50" i="55"/>
  <c r="D49" i="55"/>
  <c r="D48" i="55"/>
  <c r="D45" i="55"/>
  <c r="D44" i="55"/>
  <c r="D43" i="55"/>
  <c r="D42" i="55"/>
  <c r="D41" i="55"/>
  <c r="D40" i="55"/>
  <c r="D39" i="55"/>
  <c r="D38" i="55"/>
  <c r="D37" i="55"/>
  <c r="D36" i="55"/>
  <c r="D35" i="55"/>
  <c r="D34" i="55"/>
  <c r="D33" i="55"/>
  <c r="D32" i="55"/>
  <c r="D31" i="55"/>
  <c r="D30" i="55"/>
  <c r="D29" i="55"/>
  <c r="D28" i="55"/>
  <c r="D27" i="55"/>
  <c r="D26" i="55"/>
  <c r="D23" i="55"/>
  <c r="D22" i="55"/>
  <c r="D21" i="55"/>
  <c r="D20" i="55"/>
  <c r="D19" i="55"/>
  <c r="D18" i="55"/>
  <c r="D17" i="55"/>
  <c r="D16" i="55"/>
  <c r="D15" i="55"/>
  <c r="D14" i="55"/>
  <c r="D13" i="55"/>
  <c r="D12" i="55"/>
  <c r="D11" i="55"/>
  <c r="D10" i="55"/>
  <c r="D9" i="55"/>
  <c r="D8" i="55"/>
  <c r="D7" i="55"/>
  <c r="D6" i="55"/>
  <c r="D5" i="55"/>
  <c r="D4" i="55"/>
  <c r="E276" i="12"/>
  <c r="D276" i="12" s="1"/>
  <c r="E275" i="12"/>
  <c r="D275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tc={DEA05A69-FEEC-4B98-A5EB-88ED2E481FC8}</author>
  </authors>
  <commentList>
    <comment ref="A240" authorId="0" shapeId="0" xr:uid="{DEA05A69-FEEC-4B98-A5EB-88ED2E481FC8}">
      <text>
        <t>[Threaded comment]
Your version of Excel allows you to read this threaded comment; however, any edits to it will get removed if the file is opened in a newer version of Excel. Learn more: https://go.microsoft.com/fwlink/?linkid=870924
Comment:
    /or/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tc={749B3622-A035-4AE3-B6C1-7BE47CD8A116}</author>
  </authors>
  <commentList>
    <comment ref="A11" authorId="0" shapeId="0" xr:uid="{749B3622-A035-4AE3-B6C1-7BE47CD8A116}">
      <text>
        <t>[Threaded comment]
Your version of Excel allows you to read this threaded comment; however, any edits to it will get removed if the file is opened in a newer version of Excel. Learn more: https://go.microsoft.com/fwlink/?linkid=870924
Comment:
    Was missing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tc={56A256D5-B5FB-4237-AAD8-2CA4970854C1}</author>
  </authors>
  <commentList>
    <comment ref="A21" authorId="0" shapeId="0" xr:uid="{56A256D5-B5FB-4237-AAD8-2CA4970854C1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@Sabine Bolick In Salesforce this product is listed as out of print, can you please double check this for me? Thank you 
Reply:
    Definitely OP in PDH for both AUS and Canada but in stock on Heinemann site so referred to @Alicia Dudley for further advice</t>
      </text>
    </comment>
  </commentList>
</comments>
</file>

<file path=xl/sharedStrings.xml><?xml version="1.0" encoding="utf-8"?>
<sst xmlns="http://schemas.openxmlformats.org/spreadsheetml/2006/main" count="5513" uniqueCount="4774">
  <si>
    <t>Please note that the prices listed throughout this price list are subject to change.</t>
  </si>
  <si>
    <t>Thank you for downloading Pearson's Primary price list. To ensure you are viewing the most up to date document, please visit:</t>
  </si>
  <si>
    <t>pearson.com/en-au/schools/primary/catalogue</t>
  </si>
  <si>
    <t>Version</t>
  </si>
  <si>
    <t>Publish date</t>
  </si>
  <si>
    <t>Summary of changes</t>
  </si>
  <si>
    <t>n/a</t>
  </si>
  <si>
    <t>- Price changes throughout.
- Bug Club Phonics Phase 2-5 pack ISBN updated from 9780655795780 to  9781488671296. 
- Bug Club Phonics title Staying In (ISBN 9781292407913) moved from Phase 5, Set 16 to Phase 5, Set 15.
- Bug Club Phonics title Dex and the Fun Fair (ISBN 9781408260340) replaced with Elvis and the Trip (ISBN 9781292338798).
- Bug Club Phonics title Purple Muncher ISBN updated from 9780430000000 to 9780433019442. 
- Bug Club Phonics title The Itch Factor ISBN updated from 9781410000000 to 9781408260913.
- Bug Club Phonics title Trunk Tales ISBN updated from 9780435907907 to 9780435907808.
- Bug Club Phonics title Chimps and Us ISBN updated from 9780435907808 to 9780435907815.
- Bug Club Phonics title Big Cats, Small Cats ISBN updated from 9780435907815 to 9780435907846.
- Bug Club Phonics title Super Snakes ISBN updated from 9780435907846 to 9780435907853. 
- Bug Club Phonics title Chocolate Chunks ISBN updated from 9780435907808 to 9780435907884.
- Bug Club Phonics title Daring Dogs ISBN updated from 9780435907815 to 9780435907860.
- Bug Club Phonics title Monsters! ISBN updated from 9780435907846 to 9780435907877.
- Bug Club Phonics title Sports Mad ISBN updated from 9780435907853 to 9780435907891.
- Leveled Literacy Intervention Purple System (Grade 5), + Folder Pack (144 books) ISBN updated from 9781488603723 to 9780325133287. 
- Leveled Literacy Intervention Red System  Grade 3 ISBN updated from 9780325099316 to 9780325112244.</t>
  </si>
  <si>
    <t>- Complete Comprehension Bundle removed (9780655791171)
- Title and price changes to Building Connections
- ISBN correction to Building Connections Grade 2 Classroom Pack (9798765910474) and Building Connections Grade 3 Classroom Pack (9798765910481)
- Titles reinstated under Fountas &amp; Pinnell Classroom Guided Reading (9780325108049; 9780325108056; 9780325108063)
- Titles removed from Fountas &amp; Pinnell Classroom Guided Reading (9780325097152; 9780325097169)
- New titles added to Fountas &amp; Pinnell Classroom Writing Minilessons (9780325120010; 9780325118666; 9780325118802; 9780325118833; 9780325118840)
- Title added to Fountas &amp; Pinnell Classroom (9780325110929)
- Title and price correction to Fountas &amp; Pinnell LLI Leveled Literacy Intervention Purple System, 2nd Edition (9780325133287)
- Titles added to MainSails (9780655711834; 9781442518049; 9781442514812; 9781442518056)
- New titles added to Professional Books (9780325137544; 9780325132419; 9780325132549; 9780325134147)
- New titles added to Red Rocket Readers (9781776932573; 9781776932542; 9781776932559; 9781776932566)
- New series titles added from Sheena Cameron &amp; Louise Dempsey (9780655716266; 9780473611644; 9780473350390; 9780473506544; 9780473471958)
- ISBN correction for Units of Study in Reading Grade 2, Third Edition (9780325170824)
- New titles added to Lucy Calkins Units of Study in Writing (9780325128597; 9780325128818; 9780325128818)
- Words Their Way titles renamed to Word Study
- Professional books reordered by publish date</t>
  </si>
  <si>
    <t>Annual price changes (tbc with Sarah)</t>
  </si>
  <si>
    <t>Updated BCP (Sabine)</t>
  </si>
  <si>
    <t>Updated with OxEd components (Sabine)</t>
  </si>
  <si>
    <t>Update Word Study pricing to match estore and PDH</t>
  </si>
  <si>
    <t>Changed title of NELI to NELI Intervention; did not adjust Training</t>
  </si>
  <si>
    <t>current version</t>
  </si>
  <si>
    <t>It Is Hot!	 (9781442520998) made out of print and removed from Bug Club.</t>
  </si>
  <si>
    <t>Table of contents</t>
  </si>
  <si>
    <t>Sheet Number</t>
  </si>
  <si>
    <t>Sheet Name</t>
  </si>
  <si>
    <t>ActiveLearn Primary</t>
  </si>
  <si>
    <t>Bounce Back!</t>
  </si>
  <si>
    <t>Bug Club</t>
  </si>
  <si>
    <t>Bug Club Phonics</t>
  </si>
  <si>
    <t>Bug Club Phonic Fiction Readers</t>
  </si>
  <si>
    <t>Bug Club Plays</t>
  </si>
  <si>
    <t>Building Connections</t>
  </si>
  <si>
    <t>Catching on to Comprehension</t>
  </si>
  <si>
    <t>Comprehension Once a Week</t>
  </si>
  <si>
    <t>Discovering Geography</t>
  </si>
  <si>
    <t>Discovering History</t>
  </si>
  <si>
    <t>Discovering Science</t>
  </si>
  <si>
    <t>Enrich-e-matics</t>
  </si>
  <si>
    <t>First Australians Plenty Stories</t>
  </si>
  <si>
    <t>Fountas &amp; Pinnell BAS</t>
  </si>
  <si>
    <t>Fountas &amp; Pinnell Classroom</t>
  </si>
  <si>
    <t>Fountas &amp; Pinnell LLI</t>
  </si>
  <si>
    <t>Handwriting</t>
  </si>
  <si>
    <t>Jennifer Serravallo</t>
  </si>
  <si>
    <t>Lucy Calkins Units of Study</t>
  </si>
  <si>
    <t>Nitty Gritty</t>
  </si>
  <si>
    <t>OxEd Schools products</t>
  </si>
  <si>
    <t>OxEd Professional products</t>
  </si>
  <si>
    <t>Pearson Chapters</t>
  </si>
  <si>
    <t>Pearson English 3-6</t>
  </si>
  <si>
    <t>Practise Your Spelling Skills</t>
  </si>
  <si>
    <t>Professional Books</t>
  </si>
  <si>
    <t>Rapid Phonics</t>
  </si>
  <si>
    <t>Rapid Reading</t>
  </si>
  <si>
    <t>Red Rocket Readers</t>
  </si>
  <si>
    <t>Rigby</t>
  </si>
  <si>
    <t>Sails Literacy</t>
  </si>
  <si>
    <t>Science Readers</t>
  </si>
  <si>
    <t>Signpost Maths</t>
  </si>
  <si>
    <t>Sharing Our Stories</t>
  </si>
  <si>
    <t>Sheena Cameron</t>
  </si>
  <si>
    <t>Sheena Cameron &amp; Louise Dempsey</t>
  </si>
  <si>
    <t>Spelling Matters</t>
  </si>
  <si>
    <t>Take-home Reading Journals</t>
  </si>
  <si>
    <t>Toe by Toe</t>
  </si>
  <si>
    <t>What the Science of Reading Says...</t>
  </si>
  <si>
    <t>Word Study (previously Words Their Way)</t>
  </si>
  <si>
    <t>Word Up!</t>
  </si>
  <si>
    <t>Series</t>
  </si>
  <si>
    <t>Title</t>
  </si>
  <si>
    <t xml:space="preserve">ISBN </t>
  </si>
  <si>
    <t>Price $</t>
  </si>
  <si>
    <t xml:space="preserve">Bug Club Phonics </t>
  </si>
  <si>
    <t>Bug Club Phonics Annual Subscription 0–100 Users</t>
  </si>
  <si>
    <t>Bug Club Phonics Annual Subscription 101–300 Users</t>
  </si>
  <si>
    <t>Bug Club Phonics Annual Subscription 301–500+ Users</t>
  </si>
  <si>
    <t xml:space="preserve">Bug Club </t>
  </si>
  <si>
    <t>Bug Club Annual Subscription 0–100 Users</t>
  </si>
  <si>
    <t>Bug Club Annual Subscription 101–300 Users</t>
  </si>
  <si>
    <t>Bug Club Annual Subscription 301–500+ Users</t>
  </si>
  <si>
    <t xml:space="preserve">Rapid Phonics </t>
  </si>
  <si>
    <t>Rapid Phonics Annual Subscription 0–100 Users</t>
  </si>
  <si>
    <t>Rapid Phonics Annual Subscription 101–200 Users</t>
  </si>
  <si>
    <t>Rapid Phonics Annual Subscription 201–500 Users</t>
  </si>
  <si>
    <t xml:space="preserve">Rapid Reading </t>
  </si>
  <si>
    <t>Rapid Reading Annual Subscription 0–100 Users</t>
  </si>
  <si>
    <t>Rapid Reading Annual Subscription 101–200 Users</t>
  </si>
  <si>
    <t>Rapid Reading Annual Subscription 201–500 Users</t>
  </si>
  <si>
    <t>Bounce Back! Whole School Resource Pack (Single Campus)</t>
  </si>
  <si>
    <t>Years F-2</t>
  </si>
  <si>
    <t>Bounce Back! Years F–2 Book with eBook</t>
  </si>
  <si>
    <t>Bounce Back! Years F–2 eBook</t>
  </si>
  <si>
    <t>Years 3-4</t>
  </si>
  <si>
    <t>Bounce Back! Years 3–4 Book with eBook</t>
  </si>
  <si>
    <t>Bounce Back! Years 3–4 eBook</t>
  </si>
  <si>
    <t>Years 5-6</t>
  </si>
  <si>
    <t>Bounce Back! Years 5–6 Book with eBook</t>
  </si>
  <si>
    <t>Bounce Back! Years 5–6 eBook</t>
  </si>
  <si>
    <t>Supplementary Resource</t>
  </si>
  <si>
    <t>HITS AND HOTS: Evidence-Based Teaching + Social and Emotional Learning</t>
  </si>
  <si>
    <t>Emergent Levels 1–5 Guided Readers</t>
  </si>
  <si>
    <t>Bug Club Emergent Levels 1–5 Value Pack (6x52)</t>
  </si>
  <si>
    <t>Bug Club Level 1 Pack (1x11)</t>
  </si>
  <si>
    <t>Bye, Dad!</t>
  </si>
  <si>
    <t>Dig and Tip</t>
  </si>
  <si>
    <t>Harry and the Dinosaurs Had Fun</t>
  </si>
  <si>
    <t>Help! I am Wet!</t>
  </si>
  <si>
    <t>Hop, Swim and Run</t>
  </si>
  <si>
    <t>In the Garden</t>
  </si>
  <si>
    <t>Look at Me!</t>
  </si>
  <si>
    <t>Look Up! Look Down!</t>
  </si>
  <si>
    <t>My Car</t>
  </si>
  <si>
    <t>My Cat is Sleeping</t>
  </si>
  <si>
    <t>The Princess and the Dragon</t>
  </si>
  <si>
    <t>Bug Club Level 2 Pack (1x9)</t>
  </si>
  <si>
    <t>At the Fun Park</t>
  </si>
  <si>
    <t>Harry and the Dinosaurs Like...</t>
  </si>
  <si>
    <t>My Breakfast</t>
  </si>
  <si>
    <t>My Cat is Hiding</t>
  </si>
  <si>
    <t>My Home</t>
  </si>
  <si>
    <t>Under My Bed</t>
  </si>
  <si>
    <t>What Do You Like?</t>
  </si>
  <si>
    <t>What Is In My Net?</t>
  </si>
  <si>
    <t>What's in the Box?</t>
  </si>
  <si>
    <t>Bug Club Level 3 Pack (1x11)</t>
  </si>
  <si>
    <t>Angelina Likes to Dance</t>
  </si>
  <si>
    <t>Birthday Surprise!</t>
  </si>
  <si>
    <t>Colour my World</t>
  </si>
  <si>
    <t>Curly and the Log</t>
  </si>
  <si>
    <t>Eco Apes Like Rubbish</t>
  </si>
  <si>
    <t>Flynn and the Wishing Well</t>
  </si>
  <si>
    <t>Rat and Cat: The Hat!</t>
  </si>
  <si>
    <t>See Like Me</t>
  </si>
  <si>
    <t>Time to Play</t>
  </si>
  <si>
    <t>We Like to Dance</t>
  </si>
  <si>
    <t>What Can You See?</t>
  </si>
  <si>
    <t>Bug Club Level 4 Pack (1x11)</t>
  </si>
  <si>
    <t>A Day at the Beach</t>
  </si>
  <si>
    <t>Angelina and the Show</t>
  </si>
  <si>
    <t>Animal Babies</t>
  </si>
  <si>
    <t>Be a Pirate</t>
  </si>
  <si>
    <t>Bedtime for Bear</t>
  </si>
  <si>
    <t>Eco Apes Save Water</t>
  </si>
  <si>
    <t>Flynn and the Magical Forest</t>
  </si>
  <si>
    <t>I Like Pink Milk</t>
  </si>
  <si>
    <t>Make a Finger Puppet</t>
  </si>
  <si>
    <t>Rat and Cat: The Dance</t>
  </si>
  <si>
    <t>Sport is Fun</t>
  </si>
  <si>
    <t>Bug Club Level 5 Pack (1x11)</t>
  </si>
  <si>
    <t>Angelina's Birthday Bike</t>
  </si>
  <si>
    <t>Curly and the Big Berry</t>
  </si>
  <si>
    <t>Eco-Apes Grow Food</t>
  </si>
  <si>
    <t>Flynn and the Troll</t>
  </si>
  <si>
    <t>Grow a Flower</t>
  </si>
  <si>
    <t>Make a Butterfly</t>
  </si>
  <si>
    <t>Make an Egg Card</t>
  </si>
  <si>
    <t>Outside My Window</t>
  </si>
  <si>
    <t>Rat and Cat: Let's Jump!</t>
  </si>
  <si>
    <t>Shadow Shapes</t>
  </si>
  <si>
    <t>The Big Storm</t>
  </si>
  <si>
    <t>Early Levels 6–15 Guided Readers</t>
  </si>
  <si>
    <t>Bug Club Early Levels 6–15 Value Pack (6x110)</t>
  </si>
  <si>
    <t>Bug Club Level 6 Pack (1x11)</t>
  </si>
  <si>
    <t>Animal Brothers and Sisters</t>
  </si>
  <si>
    <t>Bug Boy: Beetle Cookies</t>
  </si>
  <si>
    <t>Butterflies</t>
  </si>
  <si>
    <t>Draw with Penny</t>
  </si>
  <si>
    <t>Go and Get It!</t>
  </si>
  <si>
    <t>My Pony Book</t>
  </si>
  <si>
    <t>Pippa's Pets: Lost Dog</t>
  </si>
  <si>
    <t>Shaun the Sheep: You Are My Mum!</t>
  </si>
  <si>
    <t>Star Girl Saves the Toys</t>
  </si>
  <si>
    <t>Weather</t>
  </si>
  <si>
    <t>Zip and Zap and the Sheep</t>
  </si>
  <si>
    <t>Bug Club Level 7 Pack (1x11)</t>
  </si>
  <si>
    <t>Bug Boy: Slug Picnic</t>
  </si>
  <si>
    <t>I Like to Play</t>
  </si>
  <si>
    <t>Pippa's Pets: Scaredy Cat</t>
  </si>
  <si>
    <t>Rainbows</t>
  </si>
  <si>
    <t>Shaun the Sheep: What a Mess!</t>
  </si>
  <si>
    <t>Star Girl Saves Fun Day</t>
  </si>
  <si>
    <t>This Dinosaur</t>
  </si>
  <si>
    <t>This Is My Pet</t>
  </si>
  <si>
    <t>What Is My Sport?</t>
  </si>
  <si>
    <t>Where is Little Bo Peep?</t>
  </si>
  <si>
    <t>Zip and Zap Meet Sam</t>
  </si>
  <si>
    <t>Bug Club Level 8 Pack (1x11)</t>
  </si>
  <si>
    <t>Bug Boy: Spider Camp!</t>
  </si>
  <si>
    <t>Furball to the Rescue</t>
  </si>
  <si>
    <t>I Like to Collect</t>
  </si>
  <si>
    <t>Is It Real?</t>
  </si>
  <si>
    <t>My Life</t>
  </si>
  <si>
    <t>Pippa's Pets: Runaway Pony</t>
  </si>
  <si>
    <t>Shaun the Sheep: Too Many Jobs!</t>
  </si>
  <si>
    <t>Star Girl Saves the Concert</t>
  </si>
  <si>
    <t>Talking Hands</t>
  </si>
  <si>
    <t>Who Am I?</t>
  </si>
  <si>
    <t>Zip and Zap at the Zoo</t>
  </si>
  <si>
    <t>Bug Club Level 9 Pack (1x11)</t>
  </si>
  <si>
    <t>Ballet</t>
  </si>
  <si>
    <t>Basil Brush: Stop That Noise!</t>
  </si>
  <si>
    <t>Dan the Dancer</t>
  </si>
  <si>
    <t>Fairytale Fixits: Puss in Boots</t>
  </si>
  <si>
    <t>Grow It Back</t>
  </si>
  <si>
    <t>Jay and Sniffer: The Bike Race</t>
  </si>
  <si>
    <t>Let's Eat Lunch</t>
  </si>
  <si>
    <t>The Big Blue Ball</t>
  </si>
  <si>
    <t>The Mermaids and the Dolphin</t>
  </si>
  <si>
    <t>When I Grow Up</t>
  </si>
  <si>
    <t>Zeke Goes to Space School</t>
  </si>
  <si>
    <t>Bug Club Level 10 Pack (1x11)</t>
  </si>
  <si>
    <t>A Little Look at Big Reptiles</t>
  </si>
  <si>
    <t>Basil Brush: Horse Play</t>
  </si>
  <si>
    <t>Fairytale Fixits: Hansel and Gretel</t>
  </si>
  <si>
    <t>Houses Around the World</t>
  </si>
  <si>
    <t>Jay and Sniffer: The Cake Sale Goo</t>
  </si>
  <si>
    <t>My Shoes</t>
  </si>
  <si>
    <t>Plant Traps</t>
  </si>
  <si>
    <t>Soccer</t>
  </si>
  <si>
    <t>The Mermaids Visit the Vet</t>
  </si>
  <si>
    <t>The Ugly Duckling</t>
  </si>
  <si>
    <t>Zeke and the Big Sand Cake</t>
  </si>
  <si>
    <t>Bug Club Level 11 Pack (1x10)</t>
  </si>
  <si>
    <t>Basil Brush: Flower Power</t>
  </si>
  <si>
    <t>Fairytale Fixits: The Frog Prince</t>
  </si>
  <si>
    <t>Jay and Sniffer: The Missing Masks</t>
  </si>
  <si>
    <t>Martial Arts</t>
  </si>
  <si>
    <t>Play the Guitar</t>
  </si>
  <si>
    <t>Ruby Red and Sky Blue</t>
  </si>
  <si>
    <t>The Loose Tooth</t>
  </si>
  <si>
    <t>The Mermaids and the Perfect Presents</t>
  </si>
  <si>
    <t>Time to Sleep</t>
  </si>
  <si>
    <t>Zeke and the Popple Bird</t>
  </si>
  <si>
    <t>Bug Club Level 12 Pack (1x11)</t>
  </si>
  <si>
    <t>Amber's Big Dog</t>
  </si>
  <si>
    <t>Buildings in Asia</t>
  </si>
  <si>
    <t>Emma's Robot: The Mixed-Up Mess</t>
  </si>
  <si>
    <t>Fairytale Fixits: The Gingerbread Man</t>
  </si>
  <si>
    <t>Horribilly: Slow and Sticky</t>
  </si>
  <si>
    <t>I Want to Be a Princess</t>
  </si>
  <si>
    <t>Sea Snaps</t>
  </si>
  <si>
    <t>Silly Jack and the Beanstalk</t>
  </si>
  <si>
    <t>Wallace &amp; Gromit and the Snowman-o-tron</t>
  </si>
  <si>
    <t>Weird and Wonderful Trees</t>
  </si>
  <si>
    <t>What Makes You Laugh?</t>
  </si>
  <si>
    <t>Bug Club Level 13 Pack (1x11)</t>
  </si>
  <si>
    <t>A Vet's Day</t>
  </si>
  <si>
    <t>Birthdays Around the World</t>
  </si>
  <si>
    <t>Creepy Crawlies</t>
  </si>
  <si>
    <t>Emma's Robot: The Washing Mishap</t>
  </si>
  <si>
    <t>Fairytale Fixits: Beauty Beauty and the Beast</t>
  </si>
  <si>
    <t>Horribilly: Gloopy Food</t>
  </si>
  <si>
    <t>Silly Jack and the Dancing Mice</t>
  </si>
  <si>
    <t>Sniffy</t>
  </si>
  <si>
    <t>Transport in Asia</t>
  </si>
  <si>
    <t>Wallace &amp; Gromit and the Soccomatic</t>
  </si>
  <si>
    <t>We Can Help!</t>
  </si>
  <si>
    <t>Bug Club Level 14 Pack (1x11)</t>
  </si>
  <si>
    <t>Emma's Robot: The Gardening Surprise</t>
  </si>
  <si>
    <t>Exploring Rock Pools</t>
  </si>
  <si>
    <t>Horribilly: Swampy Mess</t>
  </si>
  <si>
    <t>My Special Place</t>
  </si>
  <si>
    <t>On ANZAC Day</t>
  </si>
  <si>
    <t>Silly, Silly, Jack</t>
  </si>
  <si>
    <t>Space Race</t>
  </si>
  <si>
    <t>The Chinese Zodiac</t>
  </si>
  <si>
    <t>The Old Things</t>
  </si>
  <si>
    <t>Wallace &amp; Gromit and the Autochef</t>
  </si>
  <si>
    <t>Your Bones</t>
  </si>
  <si>
    <t>Bug Club Level 15 Pack (1x11)</t>
  </si>
  <si>
    <t>Chase in New York</t>
  </si>
  <si>
    <t>Dino-Soaring</t>
  </si>
  <si>
    <t>Flips and Spins</t>
  </si>
  <si>
    <t>Goldilocks Big Mess</t>
  </si>
  <si>
    <t>Make it Egyptian</t>
  </si>
  <si>
    <t>Otto's Lunchbox</t>
  </si>
  <si>
    <t>Rude Little Reggie Circus</t>
  </si>
  <si>
    <t>Shadow Puppets</t>
  </si>
  <si>
    <t>Strange Buildings</t>
  </si>
  <si>
    <t>Strawberries at School</t>
  </si>
  <si>
    <t>Casper's Scare School: The Wrong Pong</t>
  </si>
  <si>
    <t>Early Levels 6–15 Comics</t>
  </si>
  <si>
    <t>Bug Club Comics Early Levels 6–15 Value Pack (6x3)</t>
  </si>
  <si>
    <t>Splash!</t>
  </si>
  <si>
    <t>Slick Tricks!</t>
  </si>
  <si>
    <t>Super Gloop!</t>
  </si>
  <si>
    <t>Fluent Levels 16–26 Guided Readers</t>
  </si>
  <si>
    <t>Bug Club Fluent Levels 16–26 Value Pack (6x124)</t>
  </si>
  <si>
    <t>Bug Club Fluent Levels 16–26 Guided Readers Value Pack (6x121)</t>
  </si>
  <si>
    <t>Bug Club Level 16 Pack (1x11)</t>
  </si>
  <si>
    <t>All About the AFL</t>
  </si>
  <si>
    <t>Casper's Scare School: Meany Screamy Dancing</t>
  </si>
  <si>
    <t>Colourful Creatures</t>
  </si>
  <si>
    <t>Dino-Sitting</t>
  </si>
  <si>
    <t>Escape in Egypt</t>
  </si>
  <si>
    <t>Extreme Ed's Bike Adventures</t>
  </si>
  <si>
    <t>Fun Festivals</t>
  </si>
  <si>
    <t>Goldilocks and the Clever Plan</t>
  </si>
  <si>
    <t>Making Music!</t>
  </si>
  <si>
    <t>Rude Little Reggie Wants a Pet?</t>
  </si>
  <si>
    <t>What's That Noise?</t>
  </si>
  <si>
    <t>Bug Club Level 17 Pack (1x11)</t>
  </si>
  <si>
    <t>Cars, Cars, Cars</t>
  </si>
  <si>
    <t>Casper's Scare School: The Howling Hole</t>
  </si>
  <si>
    <t>Dino-Splashing</t>
  </si>
  <si>
    <t>Extreme Ed's Air Adventures</t>
  </si>
  <si>
    <t>Famous Animals</t>
  </si>
  <si>
    <t>Goldilocks and the Porridge Problem</t>
  </si>
  <si>
    <t>Rude Little Reggie's Pony Party</t>
  </si>
  <si>
    <t>Run in the Rainforest</t>
  </si>
  <si>
    <t>Scruff</t>
  </si>
  <si>
    <t>Tricking Our Eyes</t>
  </si>
  <si>
    <t>Welcome to the Circus</t>
  </si>
  <si>
    <t>Bug Club Level 18 Pack (1x10)</t>
  </si>
  <si>
    <t>After Dark</t>
  </si>
  <si>
    <t>Can You Do This?</t>
  </si>
  <si>
    <t>Extreme Living</t>
  </si>
  <si>
    <t>Just the Job</t>
  </si>
  <si>
    <t>Nathan the Nipper</t>
  </si>
  <si>
    <t>Origami</t>
  </si>
  <si>
    <t>Sharma Family: What's Out There?</t>
  </si>
  <si>
    <t>Time for Lunch</t>
  </si>
  <si>
    <t>Young Robin Hood: Hit and Miss</t>
  </si>
  <si>
    <t>Yun and the Ice Spirit</t>
  </si>
  <si>
    <t>Bug Club Level 19 Pack (1x10)</t>
  </si>
  <si>
    <t>All About Mummies</t>
  </si>
  <si>
    <t>Home Sweet Home</t>
  </si>
  <si>
    <t>Living Lights</t>
  </si>
  <si>
    <t>Pedal Power</t>
  </si>
  <si>
    <t>Sharma Family: Stop that Dog!</t>
  </si>
  <si>
    <t>The Wrong Jumper</t>
  </si>
  <si>
    <t>Time to Time Travel</t>
  </si>
  <si>
    <t>When Animals Attack</t>
  </si>
  <si>
    <t>Young Robin Hood: Marian to the Rescue</t>
  </si>
  <si>
    <t>Yun and the Fire Demon</t>
  </si>
  <si>
    <t>Bug Club Level 20 Pack (1x10)</t>
  </si>
  <si>
    <t>Chocolate!</t>
  </si>
  <si>
    <t>Cool Stuff About Planets</t>
  </si>
  <si>
    <t>I Want a Unicorn!</t>
  </si>
  <si>
    <t>Pirates: Life at Sea</t>
  </si>
  <si>
    <t>Presto's New Pet</t>
  </si>
  <si>
    <t>Sharma Family: Best Birthday Ever</t>
  </si>
  <si>
    <t>Star Wars: What Is A Wookiee?</t>
  </si>
  <si>
    <t>Wild Weather</t>
  </si>
  <si>
    <t>Young Robin Hood: The Great Escape</t>
  </si>
  <si>
    <t>Yun and the Giant Bird</t>
  </si>
  <si>
    <t>Bug Club Level 21 Pack (1x11)</t>
  </si>
  <si>
    <t>Cloudy with a Chance of Meatballs: Flint the Inventor</t>
  </si>
  <si>
    <t>Fang Family: Sports Day Snack Attack!</t>
  </si>
  <si>
    <t>Fossils</t>
  </si>
  <si>
    <t>Giants of Ancient Australia</t>
  </si>
  <si>
    <t>In Your Dreams!</t>
  </si>
  <si>
    <t>Lessons from Lester</t>
  </si>
  <si>
    <t>Pete's Peculiar Pet Shop: The Very Smelly Dragon</t>
  </si>
  <si>
    <t>Tales of Taliesin: The Powerful Potion</t>
  </si>
  <si>
    <t>The Sarah Jane Adventures: Judoon Afternoon</t>
  </si>
  <si>
    <t>The Truth About Fish and Chips</t>
  </si>
  <si>
    <t>You Can Try This At Home!</t>
  </si>
  <si>
    <t>Bug Club Level 22 Pack (1x11)</t>
  </si>
  <si>
    <t>Animals to the Rescue</t>
  </si>
  <si>
    <t>Cloudy with a Chance Meatballs: Weird Weather</t>
  </si>
  <si>
    <t>Famous Places</t>
  </si>
  <si>
    <t>George Stephenson: The Train Man</t>
  </si>
  <si>
    <t>Georgina and the Dragon</t>
  </si>
  <si>
    <t>Going into Space</t>
  </si>
  <si>
    <t>Ideas in Art</t>
  </si>
  <si>
    <t>Tales Taliesin: Magic Storm</t>
  </si>
  <si>
    <t>The Fang Family: Blood Buns and Scarecrows</t>
  </si>
  <si>
    <t>The Pirate and the Potter Family: Sick As a Parrot</t>
  </si>
  <si>
    <t>The Sarah Jane Adventures: Blathereen Dream</t>
  </si>
  <si>
    <t>Bug Club Level 23 Pack (1x11)</t>
  </si>
  <si>
    <t>Birds of Prey</t>
  </si>
  <si>
    <t>Excellent Gadgets: Now and Then</t>
  </si>
  <si>
    <t>Exotic Animal Carers</t>
  </si>
  <si>
    <t>Fang Family: Fright At The Fair</t>
  </si>
  <si>
    <t>Gross Things: About Animals</t>
  </si>
  <si>
    <t>I Wonder Why</t>
  </si>
  <si>
    <t>Stunt Bunny: Superpet!</t>
  </si>
  <si>
    <t>The Great Tree Mouse Adventure</t>
  </si>
  <si>
    <t>The Pirate and the Potter Family: All At Sea</t>
  </si>
  <si>
    <t>The Sarah Jane Adventures: Painting Peril</t>
  </si>
  <si>
    <t>Wizards, Spiders, Castles</t>
  </si>
  <si>
    <t>Bug Club Level 24 Pack (1x11)</t>
  </si>
  <si>
    <t>Behind the Scenes</t>
  </si>
  <si>
    <t>Earth's Amazing Environments</t>
  </si>
  <si>
    <t>Gross Things:From Your Head to Your Toes</t>
  </si>
  <si>
    <t>Mona the Moaner</t>
  </si>
  <si>
    <t>My Magic Show</t>
  </si>
  <si>
    <t>Mythical Creatures</t>
  </si>
  <si>
    <t>Stunt Bunny: Great Getaway</t>
  </si>
  <si>
    <t>The Not-So Merry-Go-Round</t>
  </si>
  <si>
    <t>The Pirate and the Potter Family: Set Sail for School</t>
  </si>
  <si>
    <t>The Sarah Jane Adventures: The Haunted House</t>
  </si>
  <si>
    <t>The Tale of Sir Spiffing Biffing</t>
  </si>
  <si>
    <t>Bug Club Level 25 Pack (1x11)</t>
  </si>
  <si>
    <t>Awesome Animal Adventures</t>
  </si>
  <si>
    <t>A World of Inventions</t>
  </si>
  <si>
    <t>Energy Alert</t>
  </si>
  <si>
    <t>Get the Giggles with Yuck: Yuck's Smelly Socks</t>
  </si>
  <si>
    <t>Mae in the Middle: Music Master</t>
  </si>
  <si>
    <t>Meddlers: Tick, Tock, Unfix the Clock</t>
  </si>
  <si>
    <t>Pirate School: The Birthday Battle</t>
  </si>
  <si>
    <t>Poptropica: The Ultimate Guide</t>
  </si>
  <si>
    <t>Rocky and the Wolf Club</t>
  </si>
  <si>
    <t>The Food You Eat</t>
  </si>
  <si>
    <t>The Saturday Adventure</t>
  </si>
  <si>
    <t>Bug Club Level 26 Pack (1x11)</t>
  </si>
  <si>
    <t>Cool Stuff About Earth</t>
  </si>
  <si>
    <t>Exploring Caves</t>
  </si>
  <si>
    <t>Get the Giggles with Yuck: Yuck's Slobbery Dog</t>
  </si>
  <si>
    <t>Mae in the MIddle: Super Sleuth</t>
  </si>
  <si>
    <t>Meddlers: Lickety Kwick and the Mixed-Up Fix</t>
  </si>
  <si>
    <t>Pirate School: Nice Dog!</t>
  </si>
  <si>
    <t>Rocky Runs Away</t>
  </si>
  <si>
    <t>Saving Water!</t>
  </si>
  <si>
    <t>Star Wars: I Want To Be A Jedi</t>
  </si>
  <si>
    <t>The Mystery of the Missing Mystery</t>
  </si>
  <si>
    <t>William Buckley</t>
  </si>
  <si>
    <t>Fluent Levels 16–26 Comics</t>
  </si>
  <si>
    <t>Bug Club Comics Fluent Levels 16–26 Value Pack (6x6)</t>
  </si>
  <si>
    <t>Fun and Mix-ups!</t>
  </si>
  <si>
    <t>Surprise!</t>
  </si>
  <si>
    <t>Laugh Out Loud</t>
  </si>
  <si>
    <t>Tasty Treats</t>
  </si>
  <si>
    <t>Mirror Magic</t>
  </si>
  <si>
    <t>Monstrous Trouble</t>
  </si>
  <si>
    <t>Fluent Plus Levels 27–30 Guided Readers</t>
  </si>
  <si>
    <t>Bug Club Fluent Plus Levels 27–28 Value Pack (6x22)</t>
  </si>
  <si>
    <t>Bug Club Fluent Plus Levels 29–30 Value Pack (6x22)</t>
  </si>
  <si>
    <t>Bug Club Fluent Plus Level 27 Guided Reader Pack (6x11)</t>
  </si>
  <si>
    <t>Bug Club Fluent Plus Level 28 Guided Reader Pack (6x11)</t>
  </si>
  <si>
    <t>Bug Club Fluent Plus Level 29 Guided Reader Pack (6x11)</t>
  </si>
  <si>
    <t>Bug Club Fluent Plus Level 30 Guided Reader Pack (6x11)</t>
  </si>
  <si>
    <t>Bug Club Level 27 Pack (1x11)</t>
  </si>
  <si>
    <t>101 Ways to Beat Boredom</t>
  </si>
  <si>
    <t>All You Need to Know: How to be a Sports Star</t>
  </si>
  <si>
    <t>Double Trouble</t>
  </si>
  <si>
    <t>Fully Gorgeous</t>
  </si>
  <si>
    <t>Lost in Egypt</t>
  </si>
  <si>
    <t>Moya the Luck Child</t>
  </si>
  <si>
    <t>Pizza at the Double</t>
  </si>
  <si>
    <t>The Malice Family</t>
  </si>
  <si>
    <t>The Quigley's Have Got Talent</t>
  </si>
  <si>
    <t>The Quigley's Wild Life</t>
  </si>
  <si>
    <t>Comic: Unexpected!</t>
  </si>
  <si>
    <t>Bug Club Level 28 Pack (1x11)</t>
  </si>
  <si>
    <t>101 Ways to Save the Earth Before Bedtime</t>
  </si>
  <si>
    <t>All You Need to Know: How to be an Explorer</t>
  </si>
  <si>
    <t>Buried Treasure</t>
  </si>
  <si>
    <t>Charlie Smalll: Chasm of the Killer Bee</t>
  </si>
  <si>
    <t>Charlie Smalll: Gorillas Vs the Leopard Men</t>
  </si>
  <si>
    <t>Fully Useless</t>
  </si>
  <si>
    <t>Heading for Glory</t>
  </si>
  <si>
    <t>Rocket Ronnie and the Bleekoids</t>
  </si>
  <si>
    <t>Rocket Ronnie and the Vortext of Doom</t>
  </si>
  <si>
    <t>Stage Fright!</t>
  </si>
  <si>
    <t>Comic: Shocks and Secrets</t>
  </si>
  <si>
    <t>Bug Club Level 29 Pack (1x11)</t>
  </si>
  <si>
    <t>101 Things to do in Australia</t>
  </si>
  <si>
    <t>All You Need to Know: How to be a Pop Star</t>
  </si>
  <si>
    <t>An Awfully Beastly Business: Hunting for Trolls</t>
  </si>
  <si>
    <t>An Awfully Beastly Business: Saving a Sea Monster</t>
  </si>
  <si>
    <t>Coming Home</t>
  </si>
  <si>
    <t>Creatures in Danger</t>
  </si>
  <si>
    <t>Fully Sick</t>
  </si>
  <si>
    <t>Kura's Story</t>
  </si>
  <si>
    <t>The Mystery of the Missing Finger</t>
  </si>
  <si>
    <t>The Mystery of the Poisoned Pudding</t>
  </si>
  <si>
    <t>Graphic Novel: Dr Who: Victory of the Daleks</t>
  </si>
  <si>
    <t>Bug Club Level 30 Pack (1x11)</t>
  </si>
  <si>
    <t>101 Things to Do Before Secondary School</t>
  </si>
  <si>
    <t>All You Need to Know: How to be a Detective</t>
  </si>
  <si>
    <t>Cinderella: The Real Story</t>
  </si>
  <si>
    <t>Cosmo B Henderson: Could Do Better</t>
  </si>
  <si>
    <t>Cosmo B Henderson: What Are You Doing?</t>
  </si>
  <si>
    <t>Dr Who: The Eleventh Hour</t>
  </si>
  <si>
    <t>Dr Who: The Time of Angels</t>
  </si>
  <si>
    <t>Fully Adventurous</t>
  </si>
  <si>
    <t>Rainforests at Risk</t>
  </si>
  <si>
    <t>The Dangerous World of Joe McGinty</t>
  </si>
  <si>
    <t>Graphic Novel: Dr Who: The Lodger</t>
  </si>
  <si>
    <t>Phase 1</t>
  </si>
  <si>
    <t>Bug Club Phonics Phase 1 Value Pack (6x6)</t>
  </si>
  <si>
    <t>Bug Club Phonics Phase 1 Pack(1x6)</t>
  </si>
  <si>
    <t>A Wet Walk</t>
  </si>
  <si>
    <t>All Sorts of Art</t>
  </si>
  <si>
    <t>From Seed to Sandwich</t>
  </si>
  <si>
    <t>Nature Shapes</t>
  </si>
  <si>
    <t>The Missing Button</t>
  </si>
  <si>
    <t>Phase 2</t>
  </si>
  <si>
    <t>Bug Club Phonics Phase 2 Value Pack (6 x 38 titles)</t>
  </si>
  <si>
    <t>NB discount applied to sets; so no additional discount for phase packs</t>
  </si>
  <si>
    <t>Bug Club Phonics Phase 2 Pack (1 x 38 titles)</t>
  </si>
  <si>
    <t>Unit/Set Packs</t>
  </si>
  <si>
    <t>Bug Club Phonics Phase 2: Unit 1-2 - s a t p i n m d (Value Pack 6 x 10 titles)</t>
  </si>
  <si>
    <t>Bug Club Phonics Phase 2: Unit 1-2 - s a t p i n m d (Pack 1 x 10 titles)</t>
  </si>
  <si>
    <t>Pam Sits In</t>
  </si>
  <si>
    <t>*Available for individual purchase or as part of top-up packs (row 281) only</t>
  </si>
  <si>
    <t>Tap It, Pat It</t>
  </si>
  <si>
    <t>It is Dim</t>
  </si>
  <si>
    <t>At a Tip</t>
  </si>
  <si>
    <t>Sid Did It!</t>
  </si>
  <si>
    <t>Alphablocks: In a Pit</t>
  </si>
  <si>
    <t>Alphablocks: It is a Din!</t>
  </si>
  <si>
    <t>Sid's Nits</t>
  </si>
  <si>
    <t>Sid's Pit</t>
  </si>
  <si>
    <t>Tim's Din</t>
  </si>
  <si>
    <t>Bug Club Phonics Phase 2: Unit 3 - g o c k (Value Pack 6 x 8 titles)</t>
  </si>
  <si>
    <t>Bug Club Phonics Phase 2: Unit 3 - g o c k  (Pack 1 x 8 titles)</t>
  </si>
  <si>
    <t>A Pip to Pot</t>
  </si>
  <si>
    <t>It is a …?</t>
  </si>
  <si>
    <t>Alphablocks: Cat and Dog</t>
  </si>
  <si>
    <t>Dig, Sid, Dig!</t>
  </si>
  <si>
    <t>Kat and Dan</t>
  </si>
  <si>
    <t>Kit and Dog</t>
  </si>
  <si>
    <t>Kit's Kip</t>
  </si>
  <si>
    <t>Alphablocks: Pop! Pop! Pop!</t>
  </si>
  <si>
    <t>Bug Club Phonics Phase 2: Unit 4 - ck e u r (Value Pack 6 x 10 titles)</t>
  </si>
  <si>
    <t>Bug Club Phonics Phase 2: Unit 4- ck e u r (Pack 6 x 10 titles)</t>
  </si>
  <si>
    <t>Get Set, Go!</t>
  </si>
  <si>
    <t>Pet Kits</t>
  </si>
  <si>
    <t>Can It?</t>
  </si>
  <si>
    <t>Is It a Pet?</t>
  </si>
  <si>
    <t>Alphablocks: Get A Pet!</t>
  </si>
  <si>
    <t>In the Pit</t>
  </si>
  <si>
    <t>Alphablocks: Is it a Rock?</t>
  </si>
  <si>
    <t>Sid and Duck</t>
  </si>
  <si>
    <t>Sid's Pet Rat</t>
  </si>
  <si>
    <t>Tut, Tut, Pup!</t>
  </si>
  <si>
    <t>Bug Club Phonics Phase 2: Unit 5 - h b f ff l ll ss (Value Pack 6 x 10 titles)</t>
  </si>
  <si>
    <t>Bug Club Phonics Phase 2: Unit 5 - h b f ff l ll ss (Pack 1 x 10 titles)</t>
  </si>
  <si>
    <t>The Bus</t>
  </si>
  <si>
    <t>Tess Gets the Bin</t>
  </si>
  <si>
    <t>Pick It Up</t>
  </si>
  <si>
    <t>Get Fit</t>
  </si>
  <si>
    <t>A Bad Lad</t>
  </si>
  <si>
    <t>Alphablocks: A Big Mess</t>
  </si>
  <si>
    <t>Big Fat Rat</t>
  </si>
  <si>
    <t>Doll is Ill</t>
  </si>
  <si>
    <t>Alphablocks: Huff! Puff!</t>
  </si>
  <si>
    <t>The Bop</t>
  </si>
  <si>
    <t>Phase 3</t>
  </si>
  <si>
    <t>Bug Club Phonics Phase 3 Value Pack (6 x 54 titles)</t>
  </si>
  <si>
    <t>Bug Club Phonics Phase 3 Pack (1 x 54 titles)</t>
  </si>
  <si>
    <t>Bug Club Phonics Phase 3: Unit 6 - j v w x (Value Pack 6 x 9 titles)</t>
  </si>
  <si>
    <t>Bug Club Phonics Phase 3: Unit 6 - j v w x  (Pack 1 x 9 titles)</t>
  </si>
  <si>
    <t>A Big Win</t>
  </si>
  <si>
    <t>Go To Bed</t>
  </si>
  <si>
    <t>Alphablocks: I Can Fix It!</t>
  </si>
  <si>
    <t>Jack Gets a Pet</t>
  </si>
  <si>
    <t>Let's Rock</t>
  </si>
  <si>
    <t>Max's Box</t>
  </si>
  <si>
    <t>Sid is Sick</t>
  </si>
  <si>
    <t>Stan and Vick</t>
  </si>
  <si>
    <t>Alphablocks: The Van</t>
  </si>
  <si>
    <t>Bug Club Phonics Phase 3: Unit 7 - y z zz qu (Value Pack 6 x 9 titles)</t>
  </si>
  <si>
    <t>Bug Club Phonics Phase 3: Unit 7 - y z zz qu (Value Pack 1 x 9 titles)</t>
  </si>
  <si>
    <t>A Picnic</t>
  </si>
  <si>
    <t>Is it Quick?</t>
  </si>
  <si>
    <t>Quick! Quick! Quick!</t>
  </si>
  <si>
    <t>Alphablocks: Quick Quiz</t>
  </si>
  <si>
    <t>Sid and Zak</t>
  </si>
  <si>
    <t>Slip, Slap, Slop!</t>
  </si>
  <si>
    <t>The Fox and the Ducks</t>
  </si>
  <si>
    <t>The Hunt</t>
  </si>
  <si>
    <t>Alphablocks: Zap!</t>
  </si>
  <si>
    <t>Bug Club Phonics Phase 3: Unit 8 -  ch sh th ng (Value Pack 6 x 9 titles)</t>
  </si>
  <si>
    <t>Bug Club Phonics Phase 3: Unit 8 -  ch sh th ng (Value Pack 1 x 9 titles)</t>
  </si>
  <si>
    <t>Chick Gets Lost</t>
  </si>
  <si>
    <t>Alphablocks: In a Rush</t>
  </si>
  <si>
    <t>No Lunch!</t>
  </si>
  <si>
    <t>Mixing Muffins</t>
  </si>
  <si>
    <t>Munching Lunch</t>
  </si>
  <si>
    <t>Sand Champ</t>
  </si>
  <si>
    <t>Sharon and Flash</t>
  </si>
  <si>
    <t>Sid and Nan Invent</t>
  </si>
  <si>
    <t>Alphablocks: The Thing</t>
  </si>
  <si>
    <t>Bug Club Phonics Phase 3: Unit 9 - ai ee igh oa oo (Value Pack 6 x 9 titles)</t>
  </si>
  <si>
    <t>Bug Club Phonics Phase 3: Unit 9 - ai ee igh oa oo (Value Pack 1 x 9 titles)</t>
  </si>
  <si>
    <t>Alphablocks: Go, Boat, Go!</t>
  </si>
  <si>
    <t>Go Fish!</t>
  </si>
  <si>
    <t>Meet Zinzan</t>
  </si>
  <si>
    <t>On the Go</t>
  </si>
  <si>
    <t>Alphablocks: On the Moon</t>
  </si>
  <si>
    <t>Pandas</t>
  </si>
  <si>
    <t>Rock-pooling</t>
  </si>
  <si>
    <t>The Queen's Plan</t>
  </si>
  <si>
    <t>This Floats, That Sinks</t>
  </si>
  <si>
    <t>Bug Club Phonics Phase 3: Unit 10 - ar or ur ow oi (Value Pack 6 x 9 titles)</t>
  </si>
  <si>
    <t>A Green Lunch</t>
  </si>
  <si>
    <t>Brown Fox Tricks Stork</t>
  </si>
  <si>
    <t>In the Dark</t>
  </si>
  <si>
    <t>Alphablocks: Moo! Cluck! Growl!</t>
  </si>
  <si>
    <t>On the Farm</t>
  </si>
  <si>
    <t>Sid-cam</t>
  </si>
  <si>
    <t>Alphablocks: Stop that Popcorn!</t>
  </si>
  <si>
    <t>Turnips and Beetroots</t>
  </si>
  <si>
    <t>Up to the Stars</t>
  </si>
  <si>
    <t>Bug Club Phonics Phase 3: Unit 11 - ear air ure er (Value Pack 6 x 9 titles)</t>
  </si>
  <si>
    <t>Bug Club Phonics Phase 3: Unit 11 - ear air ure er (Value Pack 1 x 9 titles)</t>
  </si>
  <si>
    <t>A Letter from Dorset</t>
  </si>
  <si>
    <t>Eek! A Bug</t>
  </si>
  <si>
    <t>Elvis and the Trip</t>
  </si>
  <si>
    <t>Hair</t>
  </si>
  <si>
    <t>Alphablocks: Is it a Monster?</t>
  </si>
  <si>
    <t>Panther and Frog</t>
  </si>
  <si>
    <t>Summer Storm</t>
  </si>
  <si>
    <t>Alphablocks: Unfair</t>
  </si>
  <si>
    <t>Winter</t>
  </si>
  <si>
    <t>Phase 4</t>
  </si>
  <si>
    <t>Bug Club Phonics Phase 4 Value Pack (6 x 29 titles)</t>
  </si>
  <si>
    <t>Bug Club Phonics Phase 4 Pack (1 x 29 titles)</t>
  </si>
  <si>
    <t>Bug Club Phonics Phase 4: Unit 12 Consolidation Fiction 1 (Value Pack 6 x 8 titles)</t>
  </si>
  <si>
    <t>Bug Club Phonics Phase 4: Unit 12 Consolidation Fiction 1 (Pack 1 x 8 titles)</t>
  </si>
  <si>
    <t>Elvis and the Junk</t>
  </si>
  <si>
    <t>*Available for individual purchase or as part of top-up packs (row 297) only</t>
  </si>
  <si>
    <t>The Shark and Sunken Ship</t>
  </si>
  <si>
    <t>Lara Helps Out</t>
  </si>
  <si>
    <t>"No!" Said the Yam</t>
  </si>
  <si>
    <t>Tent Twins</t>
  </si>
  <si>
    <t>A Job for Jim</t>
  </si>
  <si>
    <t>A Little Green Monster</t>
  </si>
  <si>
    <t>Monsters!</t>
  </si>
  <si>
    <t>Bug Club Phonics Phase 4: Unit 12 Consolidation Fiction 2 (Value Pack 6 x 9 titles)</t>
  </si>
  <si>
    <t>Bug Club Phonics Phase 4: Unit 12 Consolidation Fiction 2 (Pack 6 x 9 titles)</t>
  </si>
  <si>
    <t>Sid and the Boxer Pup</t>
  </si>
  <si>
    <t>Sid and the Haircut</t>
  </si>
  <si>
    <t>Sid Snaps</t>
  </si>
  <si>
    <t>Alphablocks: Look What We Can Do!</t>
  </si>
  <si>
    <t>Alphablocks: Springs and Things</t>
  </si>
  <si>
    <t>Alphablocks: Stop Helping!</t>
  </si>
  <si>
    <t>Alphablocks: Stuck in a Trap</t>
  </si>
  <si>
    <t>There's Something in the Garden</t>
  </si>
  <si>
    <t>The Bright Stars</t>
  </si>
  <si>
    <t>Bug Club Phonics Phase 4: Unit 12 Consolidation Non-Fiction 1 (Value Pack 6 x 6 titles)</t>
  </si>
  <si>
    <t>Bug Club Phonics Phase 4: Unit 12 Consolidation Non-Fiction 1 (Pack 6 x 6 titles)</t>
  </si>
  <si>
    <t>A Trip to the Park</t>
  </si>
  <si>
    <t>At the Dentist</t>
  </si>
  <si>
    <t>Be a Cress Barber</t>
  </si>
  <si>
    <t>Cool Cars!</t>
  </si>
  <si>
    <t>Drums</t>
  </si>
  <si>
    <t>Fantastic Fish</t>
  </si>
  <si>
    <t>Bug Club Phonics Phase 4: Unit 12 Consolidation Non-Fiction 2 (Value Pack 6 x 6 titles)</t>
  </si>
  <si>
    <t>Grans and Grandads</t>
  </si>
  <si>
    <t>Maps and Us</t>
  </si>
  <si>
    <t>Pompom Pets</t>
  </si>
  <si>
    <t>Sea Fishing</t>
  </si>
  <si>
    <t>Snails</t>
  </si>
  <si>
    <t>Trains</t>
  </si>
  <si>
    <t>Phase 5</t>
  </si>
  <si>
    <t>Bug Club Phonics Phase 5 Value Pack (6 x 50 titles)</t>
  </si>
  <si>
    <t>Bug Club Phonics Phase 5 Pack (1 x 50 titles)</t>
  </si>
  <si>
    <t>Bug Club Phonics Phase 5: Unit 13 - wh ph (Value Pack 6 x 6 titles)</t>
  </si>
  <si>
    <t>Bug Club Phonics Phase 5: Unit 13 - wh ph (Pack 1 x 6 titles)</t>
  </si>
  <si>
    <t>What a Winner!</t>
  </si>
  <si>
    <t>*Available for individual purchase or as part of top-up packs (row 308) only</t>
  </si>
  <si>
    <t>Whooperoo!</t>
  </si>
  <si>
    <t>Dolphins</t>
  </si>
  <si>
    <t>Keeping a Pet</t>
  </si>
  <si>
    <t>Alphablocks: Up in a Tree</t>
  </si>
  <si>
    <t>Whizz!</t>
  </si>
  <si>
    <t>Bug Club Phonics Phase 5: Unit 14 - long a (Value Pack 6 x 5 titles)</t>
  </si>
  <si>
    <t>Bug Club Phonics Phase 5: Unit 14 - long a (Pack 1 x 5 titles)</t>
  </si>
  <si>
    <t>Jane and Jay</t>
  </si>
  <si>
    <t>Jake's Dinner</t>
  </si>
  <si>
    <t>Dave's Big Day</t>
  </si>
  <si>
    <t>Alphablocks: I Will Amaze You!</t>
  </si>
  <si>
    <t>The Runaway Train</t>
  </si>
  <si>
    <t>Bug Club Phonics Phase 5: Unit 15 - long  e (Value Pack 6 x 4 titles)</t>
  </si>
  <si>
    <t>Bug Club Phonics Phase 5: Unit 15 - long  e ( Pack 1 x 4 titles)</t>
  </si>
  <si>
    <t>Baby-sitting Barney</t>
  </si>
  <si>
    <t>Alphablocks: Easy-Peasy!</t>
  </si>
  <si>
    <t>Staying In</t>
  </si>
  <si>
    <t>Sunny Days, Rainy Days</t>
  </si>
  <si>
    <t>Bug Club Phonics Phase 5: Unit 16 - long  i (Value Pack 6 x 4 titles)</t>
  </si>
  <si>
    <t>Bug Club Phonics Phase 5: Unit 16 - long  i (Pack 6 x 4 titles)</t>
  </si>
  <si>
    <t xml:space="preserve">What the Wind Can Do	</t>
  </si>
  <si>
    <t>Butterfly Pie</t>
  </si>
  <si>
    <t>Flying High</t>
  </si>
  <si>
    <t>Alphablocks: I Spy</t>
  </si>
  <si>
    <t>Bug Club Phonics Phase 5: Unit 17 - long  o (Value Pack 6 x 4 titles)</t>
  </si>
  <si>
    <t>Bug Club Phonics Phase 5: Unit 17 - long  o (Pack 6 x 4 titles)</t>
  </si>
  <si>
    <t>Let's Set Up the Fair</t>
  </si>
  <si>
    <t>Animal Skeletons</t>
  </si>
  <si>
    <t>Alphablocks: Fun in the Snow</t>
  </si>
  <si>
    <t>The Snow Monster</t>
  </si>
  <si>
    <t>Bug Club Phonics Phase 5: Unit 18 - long  u / short oo (Value Pack 6 x 5 titles)</t>
  </si>
  <si>
    <t>Bug Club Phonics Phase 5: Unit 18 - long  u / short oo (Pack 6 x 5 titles)</t>
  </si>
  <si>
    <t>The Moonsnoop</t>
  </si>
  <si>
    <t>Hilltop Rescue</t>
  </si>
  <si>
    <t>Bullfrog is the Best</t>
  </si>
  <si>
    <t>Follow the Clues</t>
  </si>
  <si>
    <t>Alphablocks: Unlucky!</t>
  </si>
  <si>
    <r>
      <rPr>
        <b/>
        <sz val="11"/>
        <color rgb="FF242424"/>
        <rFont val="Aptos Narrow"/>
      </rPr>
      <t xml:space="preserve">Bug Club Phonics Phase 5: Unit 19-20 - aw au al </t>
    </r>
    <r>
      <rPr>
        <b/>
        <strike/>
        <sz val="11"/>
        <color rgb="FF242424"/>
        <rFont val="Aptos Narrow"/>
      </rPr>
      <t xml:space="preserve"> ir er ear</t>
    </r>
    <r>
      <rPr>
        <b/>
        <sz val="11"/>
        <color rgb="FF242424"/>
        <rFont val="Aptos Narrow"/>
      </rPr>
      <t xml:space="preserve">  (Value Pack 6 x 4 titles)</t>
    </r>
  </si>
  <si>
    <r>
      <rPr>
        <b/>
        <sz val="11"/>
        <color rgb="FF242424"/>
        <rFont val="Aptos Narrow"/>
      </rPr>
      <t xml:space="preserve">Bug Club Phonics Phase 5: Unit 19-20 - aw au al </t>
    </r>
    <r>
      <rPr>
        <b/>
        <strike/>
        <sz val="11"/>
        <color rgb="FF242424"/>
        <rFont val="Aptos Narrow"/>
      </rPr>
      <t xml:space="preserve"> ir er ear</t>
    </r>
    <r>
      <rPr>
        <b/>
        <sz val="11"/>
        <color rgb="FF242424"/>
        <rFont val="Aptos Narrow"/>
      </rPr>
      <t xml:space="preserve">  (Pack 1 x 4 titles)</t>
    </r>
  </si>
  <si>
    <t>Boring, Boring!</t>
  </si>
  <si>
    <t>Creepy-crawly Hunt</t>
  </si>
  <si>
    <t>Sunflowers</t>
  </si>
  <si>
    <t>The Third Whirligig</t>
  </si>
  <si>
    <t>Bug Club Phonics Phase 5: Unit 21-22 - ou oy ere/eer are/ear  (Value Pack 6 x 6 titles)</t>
  </si>
  <si>
    <t>Bug Club Phonics Phase 5: Unit 21-22 - ou oy ere/eer are/ear  (Pack 1 x 6 titles)</t>
  </si>
  <si>
    <t>The Whale in the Well</t>
  </si>
  <si>
    <t>At the Toy Shop</t>
  </si>
  <si>
    <t>The Trout Fishing Song</t>
  </si>
  <si>
    <t>Hairy Bears</t>
  </si>
  <si>
    <t>Meerkats</t>
  </si>
  <si>
    <t>Sid and the Scarecrow Dare</t>
  </si>
  <si>
    <t>Bug Club Phonics Phase 5: Unit 23-25 - c k ck ch ce/ci/cy sc/stl se ge/gi/gy dge  (Value Pack 6 x 7 titles)</t>
  </si>
  <si>
    <t>Bug Club Phonics Phase 5: Unit 23-25 - c k ck ch ce/ci/cy sc/stl se ge/gi/gy dge  (Pack 1 x 7 titles)</t>
  </si>
  <si>
    <t>Go-Kart, Go!</t>
  </si>
  <si>
    <t>Hungry Birds</t>
  </si>
  <si>
    <t>Dressed for the Job</t>
  </si>
  <si>
    <t>Kat's Great Act</t>
  </si>
  <si>
    <t>Madge and the Beanstalk</t>
  </si>
  <si>
    <t>Different Homes</t>
  </si>
  <si>
    <t>Giant George and the Robin</t>
  </si>
  <si>
    <t>Bug Club Phonics Phase 5: Unit 26-27 -  le mb kn/gn wr tch sh ea zh (w)a o (Value Pack 6 x 5 titles)</t>
  </si>
  <si>
    <t>Bug Club Phonics Phase 5: Unit 26-27 -  le mb kn/gn wr tch sh ea zh (w)a o (Pack 1 x 5 titles)</t>
  </si>
  <si>
    <t>Dinosaurs</t>
  </si>
  <si>
    <t>The Purple Muncher</t>
  </si>
  <si>
    <t>Big Spider</t>
  </si>
  <si>
    <t>Rabbits</t>
  </si>
  <si>
    <t>The Itch Factor</t>
  </si>
  <si>
    <t>Top-Up Packs (not available in e-store)</t>
  </si>
  <si>
    <t>Bug Club Phonics Phase 1-5 Top-up Value Pack (6 x 43)</t>
  </si>
  <si>
    <t>Bug Club Phonics Phase 1-5 Top-up Pack (1 x 43)</t>
  </si>
  <si>
    <t>Phase 1 (1 x 6 titles; 6 x 6 titles)</t>
  </si>
  <si>
    <t>*See rows 7,8</t>
  </si>
  <si>
    <t>Phase 2 Top-Up Pack (1 x 14 titles)</t>
  </si>
  <si>
    <t>Phase 4 Top-Up Pack (1 x 9 titles)</t>
  </si>
  <si>
    <t>Phase 5 Top-Up Pack (1 x 14 titles)</t>
  </si>
  <si>
    <t>Jane and the Jay</t>
  </si>
  <si>
    <t>Bug Club Phonics Independent Reading</t>
  </si>
  <si>
    <t>* not available for individual purchase</t>
  </si>
  <si>
    <t>Comics for Phonics</t>
  </si>
  <si>
    <t>Comics for Phonics Value Pack (6 x 12 titles, Phases 1 to 3)</t>
  </si>
  <si>
    <t>Comics for Phonics Pack (1 x 12 titles, Phases 1 to 3)</t>
  </si>
  <si>
    <t>Miss Polly Had A Dolly</t>
  </si>
  <si>
    <t>There Was a Princess Long Ago</t>
  </si>
  <si>
    <t>Hey, Stop!</t>
  </si>
  <si>
    <t>Storm Friends</t>
  </si>
  <si>
    <t>Tin Man Tim</t>
  </si>
  <si>
    <t>Can Cat Get Cod?</t>
  </si>
  <si>
    <t>Can Panda Get It?</t>
  </si>
  <si>
    <t>Get the Map</t>
  </si>
  <si>
    <t>The Fox Twins</t>
  </si>
  <si>
    <t>Go West, Ox!</t>
  </si>
  <si>
    <t>Yak's Pants</t>
  </si>
  <si>
    <t>The Quiz Went Fizz</t>
  </si>
  <si>
    <t>Fiction</t>
  </si>
  <si>
    <t>Bug Club Phonics Independent Reading, Fiction Value Pack (6 x 27 titles)</t>
  </si>
  <si>
    <t>Bug Club Phonics Independent Reading, Fiction Pack (1 x 27 titles)</t>
  </si>
  <si>
    <t>Tad the Magic Monster: Tad's Tree</t>
  </si>
  <si>
    <t>Tad the Magic Monster: In Tad's Pan</t>
  </si>
  <si>
    <t>Tad the Magic Monster: Dot to Dot Pad</t>
  </si>
  <si>
    <t>At the Lilypad Pond: Dot's Pad</t>
  </si>
  <si>
    <t>At the Lilypad Pond: Red's Bed</t>
  </si>
  <si>
    <t>At the Lilypad Pond: Rik's Hill</t>
  </si>
  <si>
    <t>Go Jetters: Get the Bell</t>
  </si>
  <si>
    <t>Go Jetters: Stop the Ship</t>
  </si>
  <si>
    <t>Go Jetters: Help the Rainforest</t>
  </si>
  <si>
    <t>My Nana and Me: Red Bananas and Yams</t>
  </si>
  <si>
    <t>My Nana and Me: No Fear Nana!</t>
  </si>
  <si>
    <t>My Nana and Me: Chips and a Splash</t>
  </si>
  <si>
    <t>Brook's Boredom Busters: Look, Brook!</t>
  </si>
  <si>
    <t>Brook's Boredom Busters: Brook Meets Farook</t>
  </si>
  <si>
    <t>Brook's Boredom Busters: Brook and the History Book</t>
  </si>
  <si>
    <t>Shola and Tate: Barber Shop Bother</t>
  </si>
  <si>
    <t>Shola and Tate: Custard Calamity</t>
  </si>
  <si>
    <t>Shola and Tate: Spot the Steward</t>
  </si>
  <si>
    <t>The Lost Dinosaur: The Den in the Woods</t>
  </si>
  <si>
    <t>The Lost Dinosaur:  The Poster in Town</t>
  </si>
  <si>
    <t>The Lost Dinosaur: The Shelf in the Shop</t>
  </si>
  <si>
    <t>The Hunter Kids: The Missing Hamster</t>
  </si>
  <si>
    <t>The Hunter Kids: The Birthday Trail</t>
  </si>
  <si>
    <t>The Hunter Kids: Grandad's Surprise</t>
  </si>
  <si>
    <t>Box of Stories: Looking for Gold</t>
  </si>
  <si>
    <t>Box of Stories: Beware the Dragon</t>
  </si>
  <si>
    <t>Box of Stories: Lift Off!</t>
  </si>
  <si>
    <t>Non-fiction</t>
  </si>
  <si>
    <t>Bug Club Phonics Independent Reading, Non-Fiction Value Pack (6 x 27 titles)</t>
  </si>
  <si>
    <t>Bug Club Phonics Independent Reading, Non-Fiction Pack (1 x 27 titles)</t>
  </si>
  <si>
    <t>See it Grow</t>
  </si>
  <si>
    <t>Tap It, Pat It, Tip It!</t>
  </si>
  <si>
    <t>Top Dog</t>
  </si>
  <si>
    <t>Rock Pets</t>
  </si>
  <si>
    <t>Lots of Bugs</t>
  </si>
  <si>
    <t>I Am Not Junk</t>
  </si>
  <si>
    <t>Sad, Mad Glad</t>
  </si>
  <si>
    <t>This and That</t>
  </si>
  <si>
    <t>Peek and See</t>
  </si>
  <si>
    <t>Go Jetters: Fun on the Farm</t>
  </si>
  <si>
    <t>Go Jetters: Down the Drain</t>
  </si>
  <si>
    <t>Go Jetters: Wow the Wind</t>
  </si>
  <si>
    <t>Cuts, Curls and Clippers</t>
  </si>
  <si>
    <t>Pick a Pet</t>
  </si>
  <si>
    <t>In the Fresh Air</t>
  </si>
  <si>
    <t>Let's Visit Paris</t>
  </si>
  <si>
    <t>Let's Visit Tokyo</t>
  </si>
  <si>
    <t>Let's Visit Mexico</t>
  </si>
  <si>
    <t>Off to Hospital</t>
  </si>
  <si>
    <t>My Dad is a Lockkeeper</t>
  </si>
  <si>
    <t>Go Green</t>
  </si>
  <si>
    <t>Andy's Aquatic Adventure</t>
  </si>
  <si>
    <t>Andy's Safari Adventure</t>
  </si>
  <si>
    <t>A Home Like This</t>
  </si>
  <si>
    <t>My Life at the Animal Shelter</t>
  </si>
  <si>
    <t>Andy's Amazing Adventures: Andy Dinosaur Adventures</t>
  </si>
  <si>
    <t>Andy's Amazing Adventures: Andy's Prehistoric Adventure</t>
  </si>
  <si>
    <t>Emergent Phonic Fiction Readers</t>
  </si>
  <si>
    <t>Bug Club Phonics Fiction Emergent Levels 1-5 Pack (1x12)</t>
  </si>
  <si>
    <t>Buzzing Bee</t>
  </si>
  <si>
    <t>Hide and Seek</t>
  </si>
  <si>
    <t>Hip Hop</t>
  </si>
  <si>
    <t>Nat and Pat</t>
  </si>
  <si>
    <t>The Fun Run</t>
  </si>
  <si>
    <t>The Troll Called Bill</t>
  </si>
  <si>
    <t>A Fish for Lunch</t>
  </si>
  <si>
    <t>Bud on the Beach</t>
  </si>
  <si>
    <t>Ling and the Turtle</t>
  </si>
  <si>
    <t>Muddle Farm</t>
  </si>
  <si>
    <t>The Pong Song</t>
  </si>
  <si>
    <t>Spike and the Camping Trip</t>
  </si>
  <si>
    <t>Early Phonic Fiction Readers</t>
  </si>
  <si>
    <t>Bert's Boat</t>
  </si>
  <si>
    <t>I Play</t>
  </si>
  <si>
    <t>Chicken Licken</t>
  </si>
  <si>
    <t>Curly and the Honey</t>
  </si>
  <si>
    <t>Super-Duper Shoes</t>
  </si>
  <si>
    <t>Blue Goo</t>
  </si>
  <si>
    <t>Field of Gold</t>
  </si>
  <si>
    <t>Josie and the Puppy</t>
  </si>
  <si>
    <t>Early Levels 6–15 Plays</t>
  </si>
  <si>
    <t>Bug Club Plays Early Levels 6–15 Pack (1x15)</t>
  </si>
  <si>
    <t>Bug Club Plays Levels 6–8 Value Pack (6x5)</t>
  </si>
  <si>
    <t>Run, Frank, Run!</t>
  </si>
  <si>
    <t>The Blackout Box</t>
  </si>
  <si>
    <t>The Three Little Pigs</t>
  </si>
  <si>
    <t>Tiddalik the Frog</t>
  </si>
  <si>
    <t>Princess Polly: The Very Cold Day</t>
  </si>
  <si>
    <t>Bug Club Plays Levels 9–11 Value Pack (6x5)</t>
  </si>
  <si>
    <t>A Trip to Doctor Woof</t>
  </si>
  <si>
    <t>Animal Talent Show</t>
  </si>
  <si>
    <t>Get a Parrot!</t>
  </si>
  <si>
    <t>The Last Egg</t>
  </si>
  <si>
    <t>The Sockosaurus</t>
  </si>
  <si>
    <t>Bug Club Plays Levels 12–14 Value Pack (6x5)</t>
  </si>
  <si>
    <t>Best Friends</t>
  </si>
  <si>
    <t>Don't Call Me Mum</t>
  </si>
  <si>
    <t>Missing Milly</t>
  </si>
  <si>
    <t>Planet Emerald</t>
  </si>
  <si>
    <t>Princess Polly: The Very Bad Day</t>
  </si>
  <si>
    <t>Fluent Levels 15–26 Plays</t>
  </si>
  <si>
    <t>Bug Club Plays Fluent Levels 15–26 Pack (1x30)</t>
  </si>
  <si>
    <t>Bug Club Plays Levels 15–16 Value Pack (6x5)</t>
  </si>
  <si>
    <t>At the Vet's</t>
  </si>
  <si>
    <t>Frog Fight</t>
  </si>
  <si>
    <t>Little Red Riding Hoody</t>
  </si>
  <si>
    <t>The Hare and the Tortoise</t>
  </si>
  <si>
    <t>When I Was Your Age</t>
  </si>
  <si>
    <t>Bug Club Plays Levels 17–18 Value Pack (6x5)</t>
  </si>
  <si>
    <t>One-Way Ticket to Mars</t>
  </si>
  <si>
    <t>The Best Bet</t>
  </si>
  <si>
    <t>The Billy Goats Gruff</t>
  </si>
  <si>
    <t>Tricking the Tiger</t>
  </si>
  <si>
    <t>Where, Oh Where is Mrs Brown?</t>
  </si>
  <si>
    <t>Bug Club Plays Levels 19–20 Value Pack (6x5)</t>
  </si>
  <si>
    <t>Cupcakes for Sleeping Beauty</t>
  </si>
  <si>
    <t>Dribbles</t>
  </si>
  <si>
    <t>Doctor, Doctor!</t>
  </si>
  <si>
    <t>Goha and the Shoes</t>
  </si>
  <si>
    <t>School Quiz</t>
  </si>
  <si>
    <t>Bug Club Plays Levels 21–22 Value Pack (6x5)</t>
  </si>
  <si>
    <t>Cooee!</t>
  </si>
  <si>
    <t>Ned, Zed and Fred</t>
  </si>
  <si>
    <t>Snow White - The Hex Factor</t>
  </si>
  <si>
    <t>The Fish in the Tree</t>
  </si>
  <si>
    <t>The Noises Next Door</t>
  </si>
  <si>
    <t>Bug Club Plays Levels 23–24 Value Pack (6x5)</t>
  </si>
  <si>
    <t>My Dog's Got No Nose!</t>
  </si>
  <si>
    <t>The Best Weaver in World</t>
  </si>
  <si>
    <t>The Giant on Windy Hill</t>
  </si>
  <si>
    <t>The Escape</t>
  </si>
  <si>
    <t>The Genie</t>
  </si>
  <si>
    <t>Bug Club Plays Levels 25–26 Value Pack (6x5)</t>
  </si>
  <si>
    <t>Choose Me!</t>
  </si>
  <si>
    <t>Making the Team</t>
  </si>
  <si>
    <t>The Smell of the Cakes</t>
  </si>
  <si>
    <t>The Upcycling Competition</t>
  </si>
  <si>
    <t>Traffic Jam</t>
  </si>
  <si>
    <t>Fluent Plus Levels 27–30 Plays</t>
  </si>
  <si>
    <t>Bug Club Plays Fluent Plus Levels 27–30 Pack (1x20)</t>
  </si>
  <si>
    <t>Bug Club Plays Level 27 Value Pack (6x5)</t>
  </si>
  <si>
    <t>Living in a Rock Pool</t>
  </si>
  <si>
    <t>Mooncakes</t>
  </si>
  <si>
    <t>Robbie Ravenbeak</t>
  </si>
  <si>
    <t>Step Inside a Story</t>
  </si>
  <si>
    <t>Wicked Baba Yaga</t>
  </si>
  <si>
    <t>Bug Club Plays Level 28 Value Pack (6x5)</t>
  </si>
  <si>
    <t>Haunting Histories</t>
  </si>
  <si>
    <t>Meena the Monster Minder</t>
  </si>
  <si>
    <t>Revolving Around the Sun</t>
  </si>
  <si>
    <t>Sailor Sweep</t>
  </si>
  <si>
    <t>The Summer Explorers</t>
  </si>
  <si>
    <t>Bug Club Plays Level 29 Value Pack (6x5)</t>
  </si>
  <si>
    <t>Curious Cases</t>
  </si>
  <si>
    <t>Joe's Weird World</t>
  </si>
  <si>
    <t>Mission in the Jungle</t>
  </si>
  <si>
    <t>The Sinister Secrets of the Deadly Desert</t>
  </si>
  <si>
    <t>Tricked You!</t>
  </si>
  <si>
    <t>Bug Club Plays Level 30 Value Pack (6x5)</t>
  </si>
  <si>
    <t>Find a Way Out</t>
  </si>
  <si>
    <t>How to Persuade a Grumpy Goddess</t>
  </si>
  <si>
    <t>Inside Outside</t>
  </si>
  <si>
    <t>The Pirate Queen</t>
  </si>
  <si>
    <t>Three Mistakes and Monster</t>
  </si>
  <si>
    <t>Building Connections Grade PreK Classroom Pack</t>
  </si>
  <si>
    <t>NAME &amp; PRICE UPDATE</t>
  </si>
  <si>
    <t>Building Connections Grade K Classroom Pack</t>
  </si>
  <si>
    <t>Building Connections Grade 1 Classroom Pack</t>
  </si>
  <si>
    <t>Building Connections Grade 2 Classroom Pack</t>
  </si>
  <si>
    <t>Building Connections Grade 3 Classroom Pack</t>
  </si>
  <si>
    <t>Catching on to Comprehension, Book A</t>
  </si>
  <si>
    <t>Catching on to Comprehension, Book B</t>
  </si>
  <si>
    <t>Catching on to Comprehension, Book C</t>
  </si>
  <si>
    <t>Catching on to Comprehension, Book D</t>
  </si>
  <si>
    <t>Catching on to Comprehension, Book E</t>
  </si>
  <si>
    <t>Catching on to Comprehension, Book F</t>
  </si>
  <si>
    <t>Comprehension Once a Week 1, 3rd Edition</t>
  </si>
  <si>
    <t>Comprehension Once a Week 2, 3rd Edition</t>
  </si>
  <si>
    <t>Comprehension Once a Week 3, 3rd Edition</t>
  </si>
  <si>
    <t>Comprehension Once a Week 4, 3rd Edition</t>
  </si>
  <si>
    <t>Comprehension Once a Week 5, 3rd Edition</t>
  </si>
  <si>
    <t>Comprehension Once a Week 6, 3rd Edition</t>
  </si>
  <si>
    <t>Grammar Once a Week 1 - 3rd Ed</t>
  </si>
  <si>
    <t>Grammar Once a Week 2 - 3rd Ed</t>
  </si>
  <si>
    <t>Grammar Once a Week 3 - 3rd Ed</t>
  </si>
  <si>
    <t>Grammar Once a Week 4 - 3rd Ed</t>
  </si>
  <si>
    <t>Grammar Once a Week 5 - 3rd Ed</t>
  </si>
  <si>
    <t>Grammar Once a Week 6 - 3rd Ed</t>
  </si>
  <si>
    <t>Comprehension Toolkit</t>
  </si>
  <si>
    <t>Classroom Bundle: Toolkits + Trade Book Texts</t>
  </si>
  <si>
    <t>The Primary Comprehension Toolkit Classroom Bundle, Second Edition</t>
  </si>
  <si>
    <t>The Intermediate Comprehension Toolkit Classroom Bundle, Second Edition</t>
  </si>
  <si>
    <t>The Comprehension Toolkit</t>
  </si>
  <si>
    <t>The Primary Comprehension Toolkit, Second Edition</t>
  </si>
  <si>
    <t>The Intermediate Comprehension Toolkit, Second Edition</t>
  </si>
  <si>
    <t>Toolkit Texts</t>
  </si>
  <si>
    <t>Toolkit Texts, Grades PreK-1</t>
  </si>
  <si>
    <t>Toolkit Texts, Grades 2-3</t>
  </si>
  <si>
    <t>Toolkit Texts, Grades 4-5</t>
  </si>
  <si>
    <t>Toolkit Texts, Grades 6-7</t>
  </si>
  <si>
    <t>Comprehension Intervention</t>
  </si>
  <si>
    <t>Small-Group Lessons for The Primary Comprehension Toolkit</t>
  </si>
  <si>
    <t>Small-Group Lessons for The Comprehension Toolkit</t>
  </si>
  <si>
    <t>Lower Primary Student Topic Book</t>
  </si>
  <si>
    <t>Syndey Is a Fun Place Too! (Fiction)</t>
  </si>
  <si>
    <t>Rainbow Serpent (Fiction)</t>
  </si>
  <si>
    <t>What is a Map (Non-fiction)</t>
  </si>
  <si>
    <t>Aust Special Places (Non-fiction)</t>
  </si>
  <si>
    <t>Great Train Race (Fiction)</t>
  </si>
  <si>
    <t>The Book Corner (Fiction)</t>
  </si>
  <si>
    <t>Our Wonderful World (Non-fiction)</t>
  </si>
  <si>
    <t>What is the  Weather Like? (Non-fiction)</t>
  </si>
  <si>
    <t>Daniel and the Puppet Master (Fiction)</t>
  </si>
  <si>
    <t>Wildlife Warrior (Non-fiction)</t>
  </si>
  <si>
    <t>My Special Places (Non-fiction)</t>
  </si>
  <si>
    <t>Our Place on Earth (Non-fiction)</t>
  </si>
  <si>
    <t>Middle  Primary Student Topic Book</t>
  </si>
  <si>
    <t>Lost at Lake Mongo (Fiction)</t>
  </si>
  <si>
    <t>Climate Suits! (Comic )</t>
  </si>
  <si>
    <t>Living in Australia (Non-fiction)</t>
  </si>
  <si>
    <t>Australia's Neighbours (Non-fiction)</t>
  </si>
  <si>
    <t>Kids on Continents (Fiction)</t>
  </si>
  <si>
    <t>Planet in Distress! (Comic )</t>
  </si>
  <si>
    <t>Enviroments &amp; Responsibility (Non-fiction)</t>
  </si>
  <si>
    <t>Vegetation of the World (Non-fiction)</t>
  </si>
  <si>
    <t>Upper  Primary Studnet Topic Book</t>
  </si>
  <si>
    <t>Lost in Time (Fiction)</t>
  </si>
  <si>
    <t xml:space="preserve"> Fire Flood! (Comic )</t>
  </si>
  <si>
    <t xml:space="preserve"> Aust &amp; Other Continents (Non-fiction)</t>
  </si>
  <si>
    <t xml:space="preserve"> People and their Environments (Non-fiction)</t>
  </si>
  <si>
    <t xml:space="preserve"> The Legend of Great Wall (Fiction)</t>
  </si>
  <si>
    <t xml:space="preserve"> Connections (Non-fiction)</t>
  </si>
  <si>
    <t xml:space="preserve"> Culture Collectors (Comic )</t>
  </si>
  <si>
    <t xml:space="preserve"> Economy, Demography and  Society (Non-fiction)</t>
  </si>
  <si>
    <t>Teacher Resource Book with Picture Cards</t>
  </si>
  <si>
    <t>Lower Primary</t>
  </si>
  <si>
    <t>Middle Primary</t>
  </si>
  <si>
    <t>Upper Primary</t>
  </si>
  <si>
    <t>Topic Books Teacher Resource Level Pack</t>
  </si>
  <si>
    <t>Our Community</t>
  </si>
  <si>
    <t>Caring for Community</t>
  </si>
  <si>
    <t>Family and Friends</t>
  </si>
  <si>
    <t>Living in the Community</t>
  </si>
  <si>
    <t>People in the Community</t>
  </si>
  <si>
    <t xml:space="preserve">Objects and Stories </t>
  </si>
  <si>
    <t>Links to the Past 1</t>
  </si>
  <si>
    <t>Links to the Past 2</t>
  </si>
  <si>
    <t>Links to the Past 3</t>
  </si>
  <si>
    <t>Links to the Past 4</t>
  </si>
  <si>
    <t>A to Z of Heritage in Australia</t>
  </si>
  <si>
    <t>A-Z: A to C</t>
  </si>
  <si>
    <t>A-Z: D to L</t>
  </si>
  <si>
    <t>A-Z: M to R</t>
  </si>
  <si>
    <t>A-Z: S to Z</t>
  </si>
  <si>
    <t xml:space="preserve">First Fleet </t>
  </si>
  <si>
    <t>First Fleeters</t>
  </si>
  <si>
    <t>Life in 18th Century England</t>
  </si>
  <si>
    <t>Life in the Colony</t>
  </si>
  <si>
    <t>The Voyage</t>
  </si>
  <si>
    <t xml:space="preserve">First People </t>
  </si>
  <si>
    <t>Ancient Australia</t>
  </si>
  <si>
    <t>Arrival and Lifestyle</t>
  </si>
  <si>
    <t>Early Contact</t>
  </si>
  <si>
    <t>Later Contact</t>
  </si>
  <si>
    <t>Our Special Days</t>
  </si>
  <si>
    <t>April to June</t>
  </si>
  <si>
    <t>Jan to March</t>
  </si>
  <si>
    <t>July to September</t>
  </si>
  <si>
    <t>October to December</t>
  </si>
  <si>
    <t>Migration</t>
  </si>
  <si>
    <t>Migration to Australia 18th Century</t>
  </si>
  <si>
    <t>Migration to Australia  19th Century</t>
  </si>
  <si>
    <t>Migration to Australia 20th Century</t>
  </si>
  <si>
    <t>Migration to Australia 21th Century</t>
  </si>
  <si>
    <t>Australia in the 20th and 21st Century</t>
  </si>
  <si>
    <t>Federation to War</t>
  </si>
  <si>
    <t>World War I</t>
  </si>
  <si>
    <t>Between the Wars</t>
  </si>
  <si>
    <t>World War II</t>
  </si>
  <si>
    <t>The Threat of Communism</t>
  </si>
  <si>
    <t>Australia Enters the Big World</t>
  </si>
  <si>
    <t>Hawke to the New Century</t>
  </si>
  <si>
    <t>The New Century</t>
  </si>
  <si>
    <t>Colonial Australia</t>
  </si>
  <si>
    <t>New South Wales</t>
  </si>
  <si>
    <t>Queensland</t>
  </si>
  <si>
    <t>South Australia</t>
  </si>
  <si>
    <t>Tasmania</t>
  </si>
  <si>
    <t>Vicotria</t>
  </si>
  <si>
    <t>Western Australia</t>
  </si>
  <si>
    <t xml:space="preserve">Democracy </t>
  </si>
  <si>
    <t>History of Democracy</t>
  </si>
  <si>
    <t>Democracy in Australia</t>
  </si>
  <si>
    <t>Citizenship</t>
  </si>
  <si>
    <t>Government in Australia</t>
  </si>
  <si>
    <t>Teacher Resource Books with Picture Cards</t>
  </si>
  <si>
    <t>Biology</t>
  </si>
  <si>
    <t>Living Things Around You</t>
  </si>
  <si>
    <t>What Do Living Things Look Like?</t>
  </si>
  <si>
    <t>When Charlie Grows Up</t>
  </si>
  <si>
    <t>Chemistry</t>
  </si>
  <si>
    <t>Magic Sam</t>
  </si>
  <si>
    <t>Sam Sorts Things Out</t>
  </si>
  <si>
    <t>What Are Things Made Of?</t>
  </si>
  <si>
    <t>Earth and Space</t>
  </si>
  <si>
    <t>A Muddy Mystery</t>
  </si>
  <si>
    <t>Changes Around You</t>
  </si>
  <si>
    <t>The Weather</t>
  </si>
  <si>
    <t>Physics</t>
  </si>
  <si>
    <t>Forces We Use Everyday</t>
  </si>
  <si>
    <t>Little Rex and Big Buddy</t>
  </si>
  <si>
    <t>Ruby's Big Band</t>
  </si>
  <si>
    <t>Aren't You Sweet</t>
  </si>
  <si>
    <t>Dead or Alive...or Non-living?</t>
  </si>
  <si>
    <t>Physical Properties of Materials</t>
  </si>
  <si>
    <t>The Mad Scientist</t>
  </si>
  <si>
    <t xml:space="preserve">Earth and Space </t>
  </si>
  <si>
    <t>Earth</t>
  </si>
  <si>
    <t>Treasure Hunt</t>
  </si>
  <si>
    <t>Boys Night In</t>
  </si>
  <si>
    <t>Forces</t>
  </si>
  <si>
    <t>Upper  Primary Student Topic Book</t>
  </si>
  <si>
    <t>Adaptions</t>
  </si>
  <si>
    <t>Monti's Mould Monster</t>
  </si>
  <si>
    <t>Chemical Changes</t>
  </si>
  <si>
    <t>Drip and Drop</t>
  </si>
  <si>
    <t>Disaster Dan</t>
  </si>
  <si>
    <t>Our Solar System</t>
  </si>
  <si>
    <t>Electricity</t>
  </si>
  <si>
    <t>Lights, Colours, NINJAS!</t>
  </si>
  <si>
    <t xml:space="preserve"> Topic Books Teacher Resource Level Pack</t>
  </si>
  <si>
    <t>Enrich-e-matics Book 1</t>
  </si>
  <si>
    <t>Enrich-e-matics Book 2</t>
  </si>
  <si>
    <t>Enrich-e-matics Book 3</t>
  </si>
  <si>
    <t>Enrich-e-matics Book 4</t>
  </si>
  <si>
    <t>Enrich-e-matics Book 5</t>
  </si>
  <si>
    <t>Enrich-e-matics Book 6</t>
  </si>
  <si>
    <t>Enrich-e-matics Teacher's Book</t>
  </si>
  <si>
    <t>First Australians: Plenty Stories</t>
  </si>
  <si>
    <t xml:space="preserve">First Australians: Plenty Stories Series Pack </t>
  </si>
  <si>
    <t xml:space="preserve">First Australians: Plenty Stories Middle Primary Pack </t>
  </si>
  <si>
    <t>Teacher Resource</t>
  </si>
  <si>
    <t>Identity and Diversity Poster Pack</t>
  </si>
  <si>
    <t xml:space="preserve">Celebrating Survival Day </t>
  </si>
  <si>
    <t>Discovering Aboriginal Australia</t>
  </si>
  <si>
    <t>Fighting For Rights</t>
  </si>
  <si>
    <t>Indigenous Sporting Greats</t>
  </si>
  <si>
    <t>Kaisiana's Journey to Torres Strait</t>
  </si>
  <si>
    <t>Keeping Language Alive</t>
  </si>
  <si>
    <t>Keeping Strong Through Art</t>
  </si>
  <si>
    <t>Special Objects</t>
  </si>
  <si>
    <t>The Travelling Yamani</t>
  </si>
  <si>
    <t xml:space="preserve">First Australians: Plenty Stories Upper Primary Pack </t>
  </si>
  <si>
    <t>Caring for Country</t>
  </si>
  <si>
    <t>It's More Than Art</t>
  </si>
  <si>
    <t>Kaurareg Mob</t>
  </si>
  <si>
    <t>Life at Mulga Bore</t>
  </si>
  <si>
    <t>Making a Difference</t>
  </si>
  <si>
    <t>Remembering Coniston</t>
  </si>
  <si>
    <t>Stories Through Art</t>
  </si>
  <si>
    <t>Unsung Hero</t>
  </si>
  <si>
    <t>Welcome to Mer Island</t>
  </si>
  <si>
    <t>Benchmark Assessment System 1, 3rd Edition (Years K–2, Levels A–N)</t>
  </si>
  <si>
    <t>Benchmark Assessment System 2, 3rd Edition (Years 3–8, Levels L–Z)</t>
  </si>
  <si>
    <t>System Guides</t>
  </si>
  <si>
    <t>Fountas &amp; Pinnell Classroom System Guide, PreK</t>
  </si>
  <si>
    <t>Unable to locate ISBN in OneCRM</t>
  </si>
  <si>
    <t>Fountas &amp; Pinnell Classroom System Guide, Grade K</t>
  </si>
  <si>
    <t>Fountas &amp; Pinnell Classroom System Guide, Grade 1</t>
  </si>
  <si>
    <t>Fountas &amp; Pinnell Classroom System Guide, Grade 2</t>
  </si>
  <si>
    <t>Fountas &amp; Pinnell Classroom System Guide, Grade 3</t>
  </si>
  <si>
    <t>Fountas &amp; Pinnell Classroom System Guide, Grade 4</t>
  </si>
  <si>
    <t>Fountas &amp; Pinnell Classroom System Guide, Grade 5</t>
  </si>
  <si>
    <t>Fountas &amp; Pinnell Classroom System Guide, Grade 6</t>
  </si>
  <si>
    <t>Interactive Read-Aloud</t>
  </si>
  <si>
    <t>Fountas &amp; Pinnell Classroom Interactive Read-Aloud Collection, Grade Pre K</t>
  </si>
  <si>
    <t>Fountas &amp; Pinnell Classroom Interactive Read-Aloud Collection, Grade K</t>
  </si>
  <si>
    <t>Fountas &amp; Pinnell Classroom Interactive Read-Aloud Collection, Grade 1</t>
  </si>
  <si>
    <t>Fountas &amp; Pinnell Classroom Interactive Read-Aloud Collection, Grade 2</t>
  </si>
  <si>
    <t>Fountas &amp; Pinnell Classroom Interactive Read-Aloud Collection, Grade 3</t>
  </si>
  <si>
    <t>Fountas &amp; Pinnell Classroom Interactive Read-Aloud Collection, Grade 4</t>
  </si>
  <si>
    <t>Fountas &amp; Pinnell Classroom Interactive Read-Aloud Collection, Grade 5</t>
  </si>
  <si>
    <t>Fountas &amp; Pinnell Classroom Interactive Read-Aloud Collection, Grade 6</t>
  </si>
  <si>
    <t>Shared Reading</t>
  </si>
  <si>
    <t>Fountas &amp; Pinnell Classroom Shared Reading Collection, Grade Pre K</t>
  </si>
  <si>
    <t>Fountas &amp; Pinnell Classroom Shared Reading Collection, Grade K</t>
  </si>
  <si>
    <t>Fountas &amp; Pinnell Classroom Shared Reading Collection, Grade 1</t>
  </si>
  <si>
    <t>Fountas &amp; Pinnell Classroom Shared Reading Collection, Grade 2</t>
  </si>
  <si>
    <t>Fountas &amp; Pinnell Classroom Shared Reading Collection, Grade 3 - Release 1</t>
  </si>
  <si>
    <t>NEW</t>
  </si>
  <si>
    <t>Fountas &amp; Pinnell Classroom Shared Reading Collection, Grade 3 - Full Collection</t>
  </si>
  <si>
    <t>NAME UPDATE</t>
  </si>
  <si>
    <t>Fountas &amp; Pinnell Classroom Shared Reading Collection, Grade 4</t>
  </si>
  <si>
    <t>PRICE UPDATE</t>
  </si>
  <si>
    <t>Words That Sing, Prekindergarten: 50 Poetry Charts for Shared Reading</t>
  </si>
  <si>
    <t>Words That Sing, Kindergarten: 100 Poetry Charts for Shared Reading</t>
  </si>
  <si>
    <t>Words That Sing, Grade 1: 100 Poetry Charts for Shared Reading</t>
  </si>
  <si>
    <t>Words That Sing, Grade 2: 100 Poetry Charts for Shared Reading</t>
  </si>
  <si>
    <t xml:space="preserve">Phonics, Spelling and Word Study </t>
  </si>
  <si>
    <t>Phonics, Spelling, and Word Study System, Grade K, Second Edition</t>
  </si>
  <si>
    <t>Phonics, Spelling, and Word Study System, Grade 1, Second Edition</t>
  </si>
  <si>
    <t>Phonics, Spelling, and Word Study System, Grade 2, Second Edition</t>
  </si>
  <si>
    <t>Phonics, Spelling, and Word Study System, Grade 3, Second Edition</t>
  </si>
  <si>
    <t xml:space="preserve">Word Study System: Phonics, Spelling, and Vocabulary, Grade 4  </t>
  </si>
  <si>
    <t>Word Study System: Phonics, Spelling, and Vocabulary, Grade 5</t>
  </si>
  <si>
    <t>Word Study System: Phonics, Spelling, and Vocabulary, Grade 6</t>
  </si>
  <si>
    <t>Reading Minilessons</t>
  </si>
  <si>
    <t>The Reading Minilessons Book, Kindergarten</t>
  </si>
  <si>
    <t>The Reading Minilessons Book, Grade 1</t>
  </si>
  <si>
    <t>The Reading Minilessons Book, Grade 2</t>
  </si>
  <si>
    <t>The Reading Minilessons Book, Grade 3</t>
  </si>
  <si>
    <t xml:space="preserve">The Reading Minilessons Book, Grade 4 </t>
  </si>
  <si>
    <t>The Reading Minilessons Book, Grade 5</t>
  </si>
  <si>
    <t>The Reading Minilessons Book, Grade 6</t>
  </si>
  <si>
    <t>Writing Minilessons</t>
  </si>
  <si>
    <t>Joyful Writing in PreK</t>
  </si>
  <si>
    <t>The Writing Minilessons Book, Grade K</t>
  </si>
  <si>
    <t>The Writing Minilessons Book, Grade 1</t>
  </si>
  <si>
    <t>The Writing Minilessons Book, Grade 2</t>
  </si>
  <si>
    <t>The Writing Minilessons Book, Grade 3</t>
  </si>
  <si>
    <t>The Writing Minilessons Book, Grade 4</t>
  </si>
  <si>
    <t>The Writing Minilessons Book, Grade 5</t>
  </si>
  <si>
    <t>Guided Reading (See Row 109 for Text Level Sets)</t>
  </si>
  <si>
    <t>Fountas &amp; Pinnell Classroom Guided Reading Collection, Grade K - Release 1</t>
  </si>
  <si>
    <t>Fountas &amp; Pinnell Classroom Guided Reading Collection, Grade K - Release 2</t>
  </si>
  <si>
    <t>Guided Reading Full Collection | Grade K</t>
  </si>
  <si>
    <t>Fountas &amp; Pinnell Classroom Guided Reading Collection, Grade 1 - Release 2</t>
  </si>
  <si>
    <t>Guided Reading Full Collection | Grade 1</t>
  </si>
  <si>
    <t>Fountas &amp; Pinnell Classroom Guided Reading Collection, Grade 2 - Release 2</t>
  </si>
  <si>
    <t>Guided Reading Full Collection | Grade 2</t>
  </si>
  <si>
    <t>Fountas &amp; Pinnell Classroom Guided Reading Collection, Grade 3</t>
  </si>
  <si>
    <t>Fountas &amp; Pinnell Classroom Guided Reading Collection, Grade 4</t>
  </si>
  <si>
    <t>Fountas &amp; Pinnell Classroom Guided Reading Collection, Grade 5</t>
  </si>
  <si>
    <t>Fountas &amp; Pinnell Classroom Guided Reading Collection, Grade 6</t>
  </si>
  <si>
    <t>Book Club</t>
  </si>
  <si>
    <t>Fountas &amp; Pinnell Classroom Book Clubs, Grade K</t>
  </si>
  <si>
    <t>Fountas &amp; Pinnell Classroom Book Clubs, Grade 1</t>
  </si>
  <si>
    <t>Fountas &amp; Pinnell Classroom Book Clubs, Grade 2</t>
  </si>
  <si>
    <t>Fountas &amp; Pinnell Classroom Book Clubs, Grade 3</t>
  </si>
  <si>
    <t>Fountas &amp; Pinnell Classroom Book Clubs, Grade 4</t>
  </si>
  <si>
    <t>Fountas &amp; Pinnell Classroom Book Clubs, Grade 5</t>
  </si>
  <si>
    <t>Fountas &amp; Pinnell Classroom Book Clubs, Grade 6</t>
  </si>
  <si>
    <t>Independent Reading</t>
  </si>
  <si>
    <t>Fountas &amp; Pinnell Classroom Independent Reading Collection, Grade K</t>
  </si>
  <si>
    <t>Fountas &amp; Pinnell Classroom Independent Reading Collection, Grade 1</t>
  </si>
  <si>
    <t>Fountas &amp; Pinnell Classroom Independent Reading Collection, Grade 2</t>
  </si>
  <si>
    <t>Fountas &amp; Pinnell Classroom Independent Reading Collection, Grade 3</t>
  </si>
  <si>
    <t xml:space="preserve">Fountas &amp; Pinnell Classroom Independent Reading Collection, Grade 4   </t>
  </si>
  <si>
    <t>Fountas &amp; Pinnell Classroom Independent Reading Collection, Grade 5</t>
  </si>
  <si>
    <t>Fountas &amp; Pinnell Classroom Independent Reading Collection, Grade 6</t>
  </si>
  <si>
    <t>Professional Learning Tools</t>
  </si>
  <si>
    <t>The Literacy Quick Guide</t>
  </si>
  <si>
    <t xml:space="preserve">Literacy Beginnings </t>
  </si>
  <si>
    <t>Guided Reading: Responsive Teaching Across the Grades, Second Edition</t>
  </si>
  <si>
    <t>Fountas &amp; Pinnell Prompting Guide, Part 1</t>
  </si>
  <si>
    <t>Fountas &amp; Pinnell Prompting Guide, Part 2</t>
  </si>
  <si>
    <t>Fountas &amp; Pinnell Genre Prompting Guide for Fiction</t>
  </si>
  <si>
    <t>Fountas &amp; Pinnell Genre Prompting Guide for Nonfiction, Poetry, and Test Taking</t>
  </si>
  <si>
    <t>Reader's Notebook: Primary  (5 pack)</t>
  </si>
  <si>
    <t>Reader's Notebook: Primary  (25 pack)</t>
  </si>
  <si>
    <t>Reader's Notebook: Intermediate (5 pack)</t>
  </si>
  <si>
    <t>Reader's Notebook: Intermediate (25 pack)</t>
  </si>
  <si>
    <t>Reader's Notebook: Advanced (5 pack)</t>
  </si>
  <si>
    <t>Reader's Notebook: Advanced (25 pack)</t>
  </si>
  <si>
    <t>The Fountas &amp; Pinnell Comprehensive Phonics, Spelling, and Word Study Guide, Second Edition</t>
  </si>
  <si>
    <t>The Fountas &amp; Pinnell Literacy Continuum, Second Edition</t>
  </si>
  <si>
    <t>Genre Study: Teaching with Fiction and Nonfiction Books</t>
  </si>
  <si>
    <t>Genre Quick Guide</t>
  </si>
  <si>
    <t>Guided Reading Text Level Sets</t>
  </si>
  <si>
    <t>Kindergarten</t>
  </si>
  <si>
    <t>Fountas and Pinnell Classroom Guided Reading Text Level Set KA1</t>
  </si>
  <si>
    <t>Fountas and Pinnell Classroom Guided Reading Text Level Set KA2</t>
  </si>
  <si>
    <t>Fountas and Pinnell Classroom Guided Reading Text Level Set KA3</t>
  </si>
  <si>
    <t>Fountas and Pinnell Classroom Guided Reading Text Level Set KA4</t>
  </si>
  <si>
    <t>Fountas and Pinnell Classroom Guided Reading Text Level Set KB1</t>
  </si>
  <si>
    <t>Fountas and Pinnell Classroom Guided Reading Text Level Set KB2</t>
  </si>
  <si>
    <t>Fountas and Pinnell Classroom Guided Reading Text Level Set KB3</t>
  </si>
  <si>
    <t>Fountas and Pinnell Classroom Guided Reading Text Level Set KB4</t>
  </si>
  <si>
    <t>Fountas and Pinnell Classroom Guided Reading Text Level Set KC1</t>
  </si>
  <si>
    <t>Fountas and Pinnell Classroom Guided Reading Text Level Set KC2</t>
  </si>
  <si>
    <t>Fountas and Pinnell Classroom Guided Reading Text Level Set KC3</t>
  </si>
  <si>
    <t>Fountas and Pinnell Classroom Guided Reading Text Level Set KC4</t>
  </si>
  <si>
    <t>Fountas and Pinnell Classroom Guided Reading Text Level Set KD1</t>
  </si>
  <si>
    <t>Fountas and Pinnell Classroom Guided Reading Text Level Set KD2</t>
  </si>
  <si>
    <t>Fountas and Pinnell Classroom Guided Reading Text Level Set KD3</t>
  </si>
  <si>
    <t>Fountas and Pinnell Classroom Guided Reading Text Level Set KE1</t>
  </si>
  <si>
    <t>Fountas and Pinnell Classroom Guided Reading Text Level Set KE2</t>
  </si>
  <si>
    <t>Fountas and Pinnell Classroom Guided Reading Text Level Set KF1</t>
  </si>
  <si>
    <t>Fountas and Pinnell Classroom Guided Reading Text Level Set KG1</t>
  </si>
  <si>
    <t>Fountas and Pinnell Classroom Guided Reading Text Level Set KH1</t>
  </si>
  <si>
    <t>Grade 1</t>
  </si>
  <si>
    <t>Fountas and Pinnell Classroom Guided Reading Text Level Set 1A1</t>
  </si>
  <si>
    <t>Fountas and Pinnell Classroom Guided Reading Text Level Set 1B1</t>
  </si>
  <si>
    <t>Fountas and Pinnell Classroom Guided Reading Text Level Set 1C1</t>
  </si>
  <si>
    <t>Fountas and Pinnell Classroom Guided Reading Text Level Set 1D1</t>
  </si>
  <si>
    <t>Fountas and Pinnell Classroom Guided Reading Text Level Set 1D2</t>
  </si>
  <si>
    <t>Fountas and Pinnell Classroom Guided Reading Text Level Set 1E1</t>
  </si>
  <si>
    <t>Fountas and Pinnell Classroom Guided Reading Text Level Set 1E2</t>
  </si>
  <si>
    <t>Fountas and Pinnell Classroom Guided Reading Text Level Set 1F1</t>
  </si>
  <si>
    <t>Fountas and Pinnell Classroom Guided Reading Text Level Set 1F2</t>
  </si>
  <si>
    <t>Fountas and Pinnell Classroom Guided Reading Text Level Set 1G1</t>
  </si>
  <si>
    <t>Fountas and Pinnell Classroom Guided Reading Text Level Set 1G2</t>
  </si>
  <si>
    <t>Fountas and Pinnell Classroom Guided Reading Text Level Set 1H1</t>
  </si>
  <si>
    <t>Fountas and Pinnell Classroom Guided Reading Text Level Set 1H2</t>
  </si>
  <si>
    <t>Fountas and Pinnell Classroom Guided Reading Text Level Set 1I1</t>
  </si>
  <si>
    <t>Fountas and Pinnell Classroom Guided Reading Text Level Set 1I2</t>
  </si>
  <si>
    <t>Fountas and Pinnell Classroom Guided Reading Text Level Set 1J1</t>
  </si>
  <si>
    <t>Fountas and Pinnell Classroom Guided Reading Text Level Set 1J2</t>
  </si>
  <si>
    <t>Fountas and Pinnell Classroom Guided Reading Text Level Set 1K1</t>
  </si>
  <si>
    <t>Fountas and Pinnell Classroom Guided Reading Text Level Set 1L1</t>
  </si>
  <si>
    <t>Fountas and Pinnell Classroom Guided Reading Text Level Set 1M1</t>
  </si>
  <si>
    <t>Grade 2</t>
  </si>
  <si>
    <t>Fountas and Pinnell Classroom Guided Reading Text Level Set 2E1</t>
  </si>
  <si>
    <t>Fountas and Pinnell Classroom Guided Reading Text Level Set 2F1</t>
  </si>
  <si>
    <t>Fountas and Pinnell Classroom Guided Reading Text Level Set 2F2</t>
  </si>
  <si>
    <t>Fountas and Pinnell Classroom Guided Reading Text Level Set 2G1</t>
  </si>
  <si>
    <t>Fountas and Pinnell Classroom Guided Reading Text Level Set 2G2</t>
  </si>
  <si>
    <t>Fountas and Pinnell Classroom Guided Reading Text Level Set 2H1</t>
  </si>
  <si>
    <t>Fountas and Pinnell Classroom Guided Reading Text Level Set 2H2</t>
  </si>
  <si>
    <t>Fountas and Pinnell Classroom Guided Reading Text Level Set 2I1</t>
  </si>
  <si>
    <t>Fountas and Pinnell Classroom Guided Reading Text Level Set 2I2</t>
  </si>
  <si>
    <t>Fountas and Pinnell Classroom Guided Reading Text Level Set 2J1</t>
  </si>
  <si>
    <t>Fountas and Pinnell Classroom Guided Reading Text Level Set 2J2</t>
  </si>
  <si>
    <t>Fountas and Pinnell Classroom Guided Reading Text Level Set 2K1</t>
  </si>
  <si>
    <t>Fountas and Pinnell Classroom Guided Reading Text Level Set 2K2</t>
  </si>
  <si>
    <t>Fountas and Pinnell Classroom Guided Reading Text Level Set 2L1</t>
  </si>
  <si>
    <t>Fountas and Pinnell Classroom Guided Reading Text Level Set 2L2</t>
  </si>
  <si>
    <t>Fountas and Pinnell Classroom Guided Reading Text Level Set 2M1</t>
  </si>
  <si>
    <t>Fountas and Pinnell Classroom Guided Reading Text Level Set 2M2</t>
  </si>
  <si>
    <t>Fountas and Pinnell Classroom Guided Reading Text Level Set 2N1</t>
  </si>
  <si>
    <t>Fountas and Pinnell Classroom Guided Reading Text Level Set 2N2</t>
  </si>
  <si>
    <t>Fountas and Pinnell Classroom Guided Reading Text Level Set 2O1 (5 titles)</t>
  </si>
  <si>
    <t>Fountas and Pinnell Classroom Guided Reading Text Level Set 2P1 (5 titles)</t>
  </si>
  <si>
    <t>Grade 3</t>
  </si>
  <si>
    <t>Fountas and Pinnell Classroom Guided Reading Text Level Set 3I1</t>
  </si>
  <si>
    <t>Fountas and Pinnell Classroom Guided Reading Text Level Set 3J1</t>
  </si>
  <si>
    <t>Fountas and Pinnell Classroom Guided Reading Text Level Set 3K1</t>
  </si>
  <si>
    <t>Fountas and Pinnell Classroom Guided Reading Text Level Set 3K2</t>
  </si>
  <si>
    <t>Fountas and Pinnell Classroom Guided Reading Text Level Set 3L1</t>
  </si>
  <si>
    <t>Fountas and Pinnell Classroom Guided Reading Text Level Set 3L2</t>
  </si>
  <si>
    <t>Fountas and Pinnell Classroom Guided Reading Text Level Set 3M1</t>
  </si>
  <si>
    <t>Fountas and Pinnell Classroom Guided Reading Text Level Set 3M2</t>
  </si>
  <si>
    <t>Fountas and Pinnell Classroom Guided Reading Text Level Set 3N1</t>
  </si>
  <si>
    <t>Fountas and Pinnell Classroom Guided Reading Text Level Set 3N2</t>
  </si>
  <si>
    <t>Fountas and Pinnell Classroom Guided Reading Text Level Set 3N3 (5 titles)</t>
  </si>
  <si>
    <t>Fountas and Pinnell Classroom Guided Reading Text Level Set 3O1</t>
  </si>
  <si>
    <t>Fountas and Pinnell Classroom Guided Reading Text Level Set 3O2</t>
  </si>
  <si>
    <t xml:space="preserve">Fountas and Pinnell Classroom Guided Reading Text Level Set 3O3 </t>
  </si>
  <si>
    <t>Fountas and Pinnell Classroom Guided Reading Text Level Set 3P1</t>
  </si>
  <si>
    <t>Fountas and Pinnell Classroom Guided Reading Text Level Set 3P2</t>
  </si>
  <si>
    <t xml:space="preserve">Fountas and Pinnell Classroom Guided Reading Text Level Set 3P3 </t>
  </si>
  <si>
    <t>Fountas and Pinnell Classroom Guided Reading Text Level Set 3Q1</t>
  </si>
  <si>
    <t>Fountas and Pinnell Classroom Guided Reading Text Level Set 3Q2 (5 titles)</t>
  </si>
  <si>
    <t>Fountas and Pinnell Classroom Guided Reading Text Level Set 3R1</t>
  </si>
  <si>
    <t>Fountas and Pinnell Classroom Guided Reading Text Level Set 3S1</t>
  </si>
  <si>
    <t>Grade 4</t>
  </si>
  <si>
    <t>Fountas and Pinnell Classroom Guided Reading Text Level Set 4N1 (5 titles)</t>
  </si>
  <si>
    <t>Fountas and Pinnell Classroom Guided Reading Text Level Set 4O1</t>
  </si>
  <si>
    <t>Fountas and Pinnell Classroom Guided Reading Text Level Set 4O2 (5 titles)</t>
  </si>
  <si>
    <t>Fountas and Pinnell Classroom Guided Reading Text Level Set 4P1</t>
  </si>
  <si>
    <t>Fountas and Pinnell Classroom Guided Reading Text Level Set 4P2 (5 titles)</t>
  </si>
  <si>
    <t>Fountas and Pinnell Classroom Guided Reading Text Level Set 4Q1</t>
  </si>
  <si>
    <t>Fountas and Pinnell Classroom Guided Reading Text Level Set 4Q2</t>
  </si>
  <si>
    <t>Fountas and Pinnell Classroom Guided Reading Text Level Set 4Q3</t>
  </si>
  <si>
    <t>Fountas and Pinnell Classroom Guided Reading Text Level Set 4R1</t>
  </si>
  <si>
    <t>Fountas and Pinnell Classroom Guided Reading Text Level Set 4R2</t>
  </si>
  <si>
    <t>Fountas and Pinnell Classroom Guided Reading Text Level Set 4R3</t>
  </si>
  <si>
    <t>Fountas and Pinnell Classroom Guided Reading Text Level Set 4S1</t>
  </si>
  <si>
    <t>Fountas and Pinnell Classroom Guided Reading Text Level Set 4S2</t>
  </si>
  <si>
    <t>Fountas and Pinnell Classroom Guided Reading Text Level Set 4S3</t>
  </si>
  <si>
    <t>Fountas and Pinnell Classroom Guided Reading Text Level Set 4T1</t>
  </si>
  <si>
    <t>Fountas and Pinnell Classroom Guided Reading Text Level Set 4T2</t>
  </si>
  <si>
    <t>Fountas and Pinnell Classroom Guided Reading Text Level Set 4U1</t>
  </si>
  <si>
    <t>Fountas and Pinnell Classroom Guided Reading Text Level Set 4U2</t>
  </si>
  <si>
    <t>Fountas and Pinnell Classroom Guided Reading Text Level Set 4V1</t>
  </si>
  <si>
    <t>Fountas and Pinnell Classroom Guided Reading Text Level Set 4V2 (5 titles)</t>
  </si>
  <si>
    <t>Grade 5</t>
  </si>
  <si>
    <t>Fountas and Pinnell Classroom Guided Reading Text Level Set 5T1</t>
  </si>
  <si>
    <t>Fountas and Pinnell Classroom Guided Reading Text Level Set 5T2</t>
  </si>
  <si>
    <t>Fountas and Pinnell Classroom Guided Reading Text Level Set 5U1</t>
  </si>
  <si>
    <t>Fountas and Pinnell Classroom Guided Reading Text Level Set 5U2</t>
  </si>
  <si>
    <t>Fountas and Pinnell Classroom Guided Reading Text Level Set 5V1</t>
  </si>
  <si>
    <t>Fountas and Pinnell Classroom Guided Reading Text Level Set 5V2</t>
  </si>
  <si>
    <t>Fountas and Pinnell Classroom Guided Reading Text Level Set 5W1</t>
  </si>
  <si>
    <t>Fountas and Pinnell Classroom Guided Reading Text Level Set 5W2</t>
  </si>
  <si>
    <t>Fountas and Pinnell Classroom Guided Reading Text Level Set 5W3 (5 titles)</t>
  </si>
  <si>
    <t>Fountas and Pinnell Classroom Guided Reading Text Level Set 5X1</t>
  </si>
  <si>
    <t>Fountas and Pinnell Classroom Guided Reading Text Level Set 5X2</t>
  </si>
  <si>
    <t>Fountas and Pinnell Classroom Guided Reading Text Level Set 5Y1</t>
  </si>
  <si>
    <t>Fountas and Pinnell Classroom Guided Reading Text Level Set 5Y2</t>
  </si>
  <si>
    <t>Fountas and Pinnell Classroom Guided Reading Text Level Set 5Z1</t>
  </si>
  <si>
    <t>Fountas and Pinnell Classroom Guided Reading Text Level Set 5Z2</t>
  </si>
  <si>
    <t>Grade 6</t>
  </si>
  <si>
    <t>Fountas and Pinnell Classroom Guided Reading Text Level Set 6V1</t>
  </si>
  <si>
    <t>Fountas and Pinnell Classroom Guided Reading Text Level Set 6V2 (5 titles)</t>
  </si>
  <si>
    <t>Fountas and Pinnell Classroom Guided Reading Text Level Set 6W2</t>
  </si>
  <si>
    <t>Fountas and Pinnell Classroom Guided Reading Text Level Set 6W3 (5 titles)</t>
  </si>
  <si>
    <t>Fountas and Pinnell Classroom Guided Reading Text Level Set 6X1</t>
  </si>
  <si>
    <t>Fountas and Pinnell Classroom Guided Reading Text Level Set 6X2</t>
  </si>
  <si>
    <t>Fountas and Pinnell Classroom Guided Reading Text Level Set 6X3</t>
  </si>
  <si>
    <t>Fountas and Pinnell Classroom Guided Reading Text Level Set 6Y1</t>
  </si>
  <si>
    <t>Fountas and Pinnell Classroom Guided Reading Text Level Set 6Y2</t>
  </si>
  <si>
    <t>Fountas and Pinnell Classroom Guided Reading Text Level Set 6Y3</t>
  </si>
  <si>
    <t>Fountas and Pinnell Classroom Guided Reading Text Level Set 6Z1</t>
  </si>
  <si>
    <t>Fountas and Pinnell Classroom Guided Reading Text Level Set 6Z2</t>
  </si>
  <si>
    <t>My Writing Book Package (18 Pack), 1st edition</t>
  </si>
  <si>
    <t>LLI Orange System Levels A–E</t>
  </si>
  <si>
    <t>Leveled Literacy Intervention Orange System, 2nd Edition (110 books)</t>
  </si>
  <si>
    <t>Leveled Literacy Intervention Orange System, 2nd Edition Teacher Resources</t>
  </si>
  <si>
    <t>Leveled Literacy Intervention Orange Teacher Resources with Booster Pack 2nd Edition</t>
  </si>
  <si>
    <t>LLI Green System Levels A–K</t>
  </si>
  <si>
    <t>Leveled Literacy Intervention Green System, 2nd Edition (130 books)</t>
  </si>
  <si>
    <t>Leveled Literacy Intervention Green System 2nd Ed Teacher Resources</t>
  </si>
  <si>
    <t>Leveled Literacy Intervention Green Teacher Resources with Booster Pack 2nd ed</t>
  </si>
  <si>
    <t xml:space="preserve">Leveled Literacy Intervention Green, 2nd Edition Lesson Guide (3 guides) </t>
  </si>
  <si>
    <t>LLI Blue System Levels C–N</t>
  </si>
  <si>
    <t>NEW! Leveled Literacy Intervention Blue System, 2nd Edition (120 books)</t>
  </si>
  <si>
    <t>Leveled Literacy Intervention Blue System 2nd Ed Teacher Resources</t>
  </si>
  <si>
    <t>Leveled Literacy Intervention Blue System (Grade 2), 2nd Edition System Guide</t>
  </si>
  <si>
    <t>Leveled Literacy Intervention Blue System Package B &amp; W Take Home Books  (6 sets of 120 bks)</t>
  </si>
  <si>
    <t>LLI Red System Levels L–Q</t>
  </si>
  <si>
    <t>Leveled Literacy Intervention Red System  Grade 3, Update</t>
  </si>
  <si>
    <t>Leveled Literacy Intervention Red (Grade 3) System Guide</t>
  </si>
  <si>
    <t>LLI Gold System Levels O–T</t>
  </si>
  <si>
    <t>Leveled Literacy Intervention Gold System  Grade 4 System, Update</t>
  </si>
  <si>
    <t>Leveled Literacy Intervention Gold System (Grade 4) System Guide</t>
  </si>
  <si>
    <t>LLI Purple System Levels R–W</t>
  </si>
  <si>
    <t>Leveled Literacy Intervention Purple System, 2nd Edition</t>
  </si>
  <si>
    <t>Leveled Literacy Intervention Purple System (Grade 5) System Guide</t>
  </si>
  <si>
    <t>Leveled Literacy Intervention Purple System (Grade 5) Lesson Guides (6-volume set)</t>
  </si>
  <si>
    <t>All Write! Rigby NSW Foundation Handwriting K-4</t>
  </si>
  <si>
    <t>All Write! K Rigby NSW Foundation Handwriting: Letters and Sounds Around Me</t>
  </si>
  <si>
    <t>All Write! 1 Rigby NSW Foundation Handwriting: Families, Friends and Feelings</t>
  </si>
  <si>
    <t>All Write! 2 Rigby NSW Foundation Handwriting: Living in a Community</t>
  </si>
  <si>
    <t>All Write! 3 Rigby NSW Foundation Handwriting: Keeping Fit Together</t>
  </si>
  <si>
    <t>All Write! 4 Rigby NSW Foundation Handwriting: Sharing the Planet</t>
  </si>
  <si>
    <t>Writing Matters NSW Foundation Handwriting K-6</t>
  </si>
  <si>
    <t>Writing Matters NSW Foundation Handwriting K Pack</t>
  </si>
  <si>
    <t>Writing Matters NSW Foundation Handwriting 1 Pack</t>
  </si>
  <si>
    <t>Writing Matters NSW Foundation Handwriting 2 Pack</t>
  </si>
  <si>
    <t>Writing Matters NSW Foundation Handwriting 3 Pack</t>
  </si>
  <si>
    <t>Writing Matters NSW Foundation Handwriting 4 Pack</t>
  </si>
  <si>
    <t>Writing Matters NSW Foundation Handwriting 5 Pack</t>
  </si>
  <si>
    <t>Writing Matters NSW Foundation Handwriting 6 Pack</t>
  </si>
  <si>
    <t>Scribble to Script for Queensland, 2nd Edition</t>
  </si>
  <si>
    <t>Scribble to Script for Queensland, Book 1</t>
  </si>
  <si>
    <t>Scribble to Script for Queensland, Book 2</t>
  </si>
  <si>
    <t>Scribble to Script for Queensland, Book 3</t>
  </si>
  <si>
    <t>Scribble to Script for Queensland, Book 4</t>
  </si>
  <si>
    <t>Scribble to Script for Queensland, Book 5</t>
  </si>
  <si>
    <t>Scribble to Script for Queensland, Book 6</t>
  </si>
  <si>
    <t>Write for Queensland</t>
  </si>
  <si>
    <t>Write for Queensland, Prep</t>
  </si>
  <si>
    <t>Write for Queensland, Book 1</t>
  </si>
  <si>
    <t>Write for Queensland, Book 2</t>
  </si>
  <si>
    <t>Write for Queensland, Book 3</t>
  </si>
  <si>
    <t>Write for Queensland, Book 4</t>
  </si>
  <si>
    <t>Write for Queensland, Book 5</t>
  </si>
  <si>
    <t>Write for Queensland, Book 6</t>
  </si>
  <si>
    <t>Write Well, 6th Edition (Victoria)</t>
  </si>
  <si>
    <t>Write Well, Prep</t>
  </si>
  <si>
    <t>Write Well, Year 1</t>
  </si>
  <si>
    <t>Write Well, Year 2</t>
  </si>
  <si>
    <t>Write Well, Year 3</t>
  </si>
  <si>
    <t>Write Well, Year 4</t>
  </si>
  <si>
    <t>Write Well, Year 5</t>
  </si>
  <si>
    <t>Write Well, Year 6</t>
  </si>
  <si>
    <t xml:space="preserve">Writing Links Handwriting for Victoria </t>
  </si>
  <si>
    <t>Writing Links Handwriting for Victoria, Prep</t>
  </si>
  <si>
    <t>Writing Links Handwriting for Victoria, Year 1</t>
  </si>
  <si>
    <t>Writing Links Handwriting for Victoria, Year 2</t>
  </si>
  <si>
    <t>Writing Links Handwriting for Victoria, Year 3</t>
  </si>
  <si>
    <t>Writing Links Handwriting for Victoria, Year 4</t>
  </si>
  <si>
    <t>Writing Links Handwriting for Victoria, Year 5</t>
  </si>
  <si>
    <t>Writing Links Handwriting for Victoria, Year 6</t>
  </si>
  <si>
    <t>My Very Own Dictionary</t>
  </si>
  <si>
    <t>Evely Revised Edition for Victoria: My Very Own Dictionary</t>
  </si>
  <si>
    <t>WA Handwriting, 3rd edition</t>
  </si>
  <si>
    <t>WA Handwriting, Year 1</t>
  </si>
  <si>
    <t>WA Handwriting, Year 2</t>
  </si>
  <si>
    <t>WA Handwriting, Year 3</t>
  </si>
  <si>
    <t>WA Handwriting, Year 4</t>
  </si>
  <si>
    <t>WA Handwriting, Year 5</t>
  </si>
  <si>
    <t>Complete Comprehension</t>
  </si>
  <si>
    <t>Complete Comprehension: Fiction</t>
  </si>
  <si>
    <t>Complete Comprehension: Nonfiction</t>
  </si>
  <si>
    <t>Reading Strategies</t>
  </si>
  <si>
    <t>The Reading Strategies Book 2.0 Paperback</t>
  </si>
  <si>
    <t>The Reading Strategies Book 2.0 Spiral</t>
  </si>
  <si>
    <t>The Reading Strategies Book 2.0 Companion Charts</t>
  </si>
  <si>
    <t>The Reading Strategies Book 2.0, Paperback and Companion Charts Bundle</t>
  </si>
  <si>
    <t>The Reading Strategies Book 2.0, Spiral and Companion Charts Bundle</t>
  </si>
  <si>
    <t>Teaching Writing in Small Groups</t>
  </si>
  <si>
    <t>Understanding Texts &amp; Readers</t>
  </si>
  <si>
    <t xml:space="preserve">The Writing Strategies Book </t>
  </si>
  <si>
    <t>Conferring with Readers: Supporting Each Student's Growth and Independence</t>
  </si>
  <si>
    <t>A Teacher's Guide to Reading Conferences (The Classroom Essentials Series)</t>
  </si>
  <si>
    <t>Units of Study for Teaching Writing, Grades K-8</t>
  </si>
  <si>
    <t>Each Grade Level With Trade Pack</t>
  </si>
  <si>
    <t>Units of Study in Writing, 2024, Grade K Bundle with Trade Pack</t>
  </si>
  <si>
    <t>Units of Study in Writing, 2024, Grade 1 Bundle with Trade Pack</t>
  </si>
  <si>
    <t>Units of Study in Writing, 2024, Grade 2 Bundle with Trade Pack</t>
  </si>
  <si>
    <t xml:space="preserve">Units of Study in Opinion, Information, and Narrative Writing, Grade 3 with Trade Pack </t>
  </si>
  <si>
    <t xml:space="preserve">Units of Study in Opinion, Information, and Narrative Writing, Grade 4 with Trade Pack   </t>
  </si>
  <si>
    <t>Units of Study in Opinion, Information, and Narrative Writing, Grade 5 with Trade Pack</t>
  </si>
  <si>
    <t>Each Grade Level Without Trade Pack</t>
  </si>
  <si>
    <t>Units of Study in Writing, Grade K, Third Edition</t>
  </si>
  <si>
    <t>Units of Study in Writing, Grade 1, Third Edition</t>
  </si>
  <si>
    <t>Units of Study in Writing, Grade 2, Third Edition</t>
  </si>
  <si>
    <t>Units of Study in Opinion, Information, and Narrative Writing, Grade 3</t>
  </si>
  <si>
    <t>Units of Study in Opinion, Information, and Narrative Writing, Grade 4</t>
  </si>
  <si>
    <t>Units of Study in Opinion, Information, and Narrative Writing, Grade 5</t>
  </si>
  <si>
    <t xml:space="preserve">Units of Study in Argument, Information, and Narrative Writing, Grade 6 </t>
  </si>
  <si>
    <t>Units of Study in Argument, Information, and Narrative Writing, Grade 7</t>
  </si>
  <si>
    <t>Units of Study in Argument, Information, and Narrative Writing, Grade 8</t>
  </si>
  <si>
    <t>Trade Packs Alone</t>
  </si>
  <si>
    <t>Units of Study in Writing Trade Book Pack, Grade K, Third Edition</t>
  </si>
  <si>
    <t>Units of Study in Writing Trade Book Pack, Grade 1, Third Edition</t>
  </si>
  <si>
    <t>Units of Study in Writing Trade Book Pack, Grade 2, Third Edition</t>
  </si>
  <si>
    <t>Units of Study in Opinion, Information, and Narrative Writing, Grade 3 Trade Book Pack</t>
  </si>
  <si>
    <t>Units of Study in Opinion, Information, and Narrative Writing, Grade 4 Trade Book Pack</t>
  </si>
  <si>
    <t>Units of Study in Opinion, Information, and Narrative Writing, Grade 5 Trade Book Pack</t>
  </si>
  <si>
    <t>Additional Writing Workshop Resources</t>
  </si>
  <si>
    <t>Additional Units With Trade Packs</t>
  </si>
  <si>
    <t>Literary Essay: Opening Texts and Seeing More with Trade Pack, Grade 5</t>
  </si>
  <si>
    <t>Additional Units Without Trade Packs</t>
  </si>
  <si>
    <t>Show and Tell: From Labels to Pattern Books, Grade K</t>
  </si>
  <si>
    <t>The How-To Guide for Nonfiction Writing, Grade 2</t>
  </si>
  <si>
    <t>Literary Essay: Opening Texts and Seeing More, Grade 5</t>
  </si>
  <si>
    <t>Small Moments: Writing with Focus, Detail, and Dialogue</t>
  </si>
  <si>
    <t>Up the Ladder Units</t>
  </si>
  <si>
    <t xml:space="preserve">Up the Ladder Units: Accessing Grades 3-6 Writing Units of Study </t>
  </si>
  <si>
    <t xml:space="preserve">Up the Ladder Units: Accessing Grades 3–6 Writing Units of Study, Fiction Bundle </t>
  </si>
  <si>
    <t>Up the Ladder Units: Accessing Grades 3–6 Writing Units of Study, Nonfiction Bundle</t>
  </si>
  <si>
    <t>Writing Pathways, K-8 and The Guides</t>
  </si>
  <si>
    <t>Writing Pathways: Performance Assessments and Learning Progressions</t>
  </si>
  <si>
    <t>A Guide to the Writing Workshop, Primary Grades</t>
  </si>
  <si>
    <t>A Guide to the Writing Workshop, Intermediate Grades</t>
  </si>
  <si>
    <t>A Guide to the Writing Workshop, Middle School Grades</t>
  </si>
  <si>
    <t>Units of Study for Teaching Reading, Grades K-5</t>
  </si>
  <si>
    <t>Each K-5 Grade Level Bundle With Trade Pack</t>
  </si>
  <si>
    <t>Units of Study in Reading, 2023, Grade K Bundle with Trade Pack</t>
  </si>
  <si>
    <t>Units of Study in Reading, 2023, Grade 1 Bundle with Trade Pack</t>
  </si>
  <si>
    <t>Units of Study in Reading, 2023, Grade 2 Bundle with Trade Pack</t>
  </si>
  <si>
    <t>Units of Study for Teaching Reading, Grade 3 with Trade Pack</t>
  </si>
  <si>
    <t>Units of Study for Teaching Reading, Grade 4 with Trade Pack</t>
  </si>
  <si>
    <t xml:space="preserve">Units of Study for Teaching Reading, Grade 5 with Trade Pack  </t>
  </si>
  <si>
    <t>Each K-5 Grade Level Without Trade Pack</t>
  </si>
  <si>
    <t>Units of Study for Teaching Reading, Grade K, Third Edition</t>
  </si>
  <si>
    <t>Units of Study for Teaching Reading, Grade 1, Third Edition</t>
  </si>
  <si>
    <t>Units of Study for Teaching Reading, Grade 2, Third Edition</t>
  </si>
  <si>
    <t xml:space="preserve">Units of Study for Teaching Reading, Grade 3 </t>
  </si>
  <si>
    <t xml:space="preserve">Units of Study for Teaching Reading, Grade 4 </t>
  </si>
  <si>
    <t>Units of Study for Teaching Reading, Grade 5</t>
  </si>
  <si>
    <t>Units of Study for Teaching Reading: A Workshop Curriculum, Grade K Trade Book Pack, Third Edition</t>
  </si>
  <si>
    <t>Units of Study for Teaching Reading: A Workshop Curriculum, Grade 1 Trade Book Pack, Third Edition</t>
  </si>
  <si>
    <t>Units of Study for Teaching Reading: A Workshop Curriculum, Grade 2 Trade Book Pack, Third Edition</t>
  </si>
  <si>
    <t>Units of Study for Teaching Reading: A Workshop Curriculum, Grade 3 Trade Book Pack</t>
  </si>
  <si>
    <t>Units of Study for Teaching Reading: A Workshop Curriculum, Grade 4 Trade Book Pack</t>
  </si>
  <si>
    <t>Units of Study for Teaching Reading: A Workshop Curriculum, Grade 5 Trade Book Pack</t>
  </si>
  <si>
    <t xml:space="preserve">Let's Gather Bundles </t>
  </si>
  <si>
    <t>Let's Gather Bundle Grade K</t>
  </si>
  <si>
    <t>Let's Gather Bundle Grade 1</t>
  </si>
  <si>
    <t>Let's Gather Bundle Grade 2</t>
  </si>
  <si>
    <t>Individual Units With Trade Packs</t>
  </si>
  <si>
    <t xml:space="preserve">Word Detectives: Strategies for Using High-Frequency Words and for Decoding with Trade Pack, Grade 1 </t>
  </si>
  <si>
    <t>Mystery: Foundational Skills in Disguise with Trade Pack, Grade 3</t>
  </si>
  <si>
    <t>Individual Units Wtihout Trade Packs</t>
  </si>
  <si>
    <t>Word Detectives: Strategies for Using High-Frequency Words and for Decoding, Grade 1</t>
  </si>
  <si>
    <t xml:space="preserve">Mystery: Foundational Skills in Disguise, Grade 3 </t>
  </si>
  <si>
    <t>Units of Study for Teaching Reading, Grades 6-8</t>
  </si>
  <si>
    <t>Individual Units with Trade Packs</t>
  </si>
  <si>
    <t>A Deep Study of Character with Trade Pack (1 book)</t>
  </si>
  <si>
    <t>Tapping the Power of Nonfiction with Trade Pack (1 book)</t>
  </si>
  <si>
    <t>Social Issues Book Clubs with Trade Pack (2 books)</t>
  </si>
  <si>
    <t>Dystopian Book Clubs with Trade Pack (2 books)</t>
  </si>
  <si>
    <t>Historical Fiction Book Clubs with Trade Pack (2 books)</t>
  </si>
  <si>
    <t>Investigating Characterization: Author-Study Book Clubs with Trade Pack (1 book)</t>
  </si>
  <si>
    <t>Literary Nonfiction with Trade Pack (1 book)</t>
  </si>
  <si>
    <t>Critical Literacy - Unlocking Contemporary Fiction</t>
  </si>
  <si>
    <t>Essential Research Skills for Teens</t>
  </si>
  <si>
    <t>Individual Units Without Trade Packs</t>
  </si>
  <si>
    <t>A Deep Study of Character</t>
  </si>
  <si>
    <t>Tapping the Power of Nonfiction</t>
  </si>
  <si>
    <t>Social Issues Book Clubs</t>
  </si>
  <si>
    <t xml:space="preserve">Dystopian Book Clubs  </t>
  </si>
  <si>
    <t>Historical Fiction Book Clubs</t>
  </si>
  <si>
    <t xml:space="preserve">Investigating Characterization: Author-Study Book Clubs  </t>
  </si>
  <si>
    <t>Literary Nonfiction</t>
  </si>
  <si>
    <t xml:space="preserve">Addtional Reading Workshop Resources </t>
  </si>
  <si>
    <t>A Guide to the Reading Workshop</t>
  </si>
  <si>
    <t xml:space="preserve">A Guide to the Reading Workshop, Primary Grades </t>
  </si>
  <si>
    <t>A Guide to the Reading Workshop, Intermediate Grades</t>
  </si>
  <si>
    <t>A Guide to the Reading Workshop, Middle School Grades</t>
  </si>
  <si>
    <t>Units of Study in Phonics, Grades K-2</t>
  </si>
  <si>
    <t>Each Grade Level Without Resource Packs</t>
  </si>
  <si>
    <t>Units of Study in Phonics, Grade K</t>
  </si>
  <si>
    <t>Units of Study in Phonics, Grade 1 (2022)</t>
  </si>
  <si>
    <t>Units of Study in Phonics, Grade 2</t>
  </si>
  <si>
    <t>Jump Rope Readers</t>
  </si>
  <si>
    <t>Jump Rope Readers Classroom Bundle (Boxes 1 and 2), Set A: Fiction (Grade K/1)</t>
  </si>
  <si>
    <t>Jump Rope Readers: Set A: Fiction, Box 1</t>
  </si>
  <si>
    <t>Jump Rope Readers: Set A: Fiction, Box 2</t>
  </si>
  <si>
    <t>Jump Rope Readers Classroom Bundle (Boxes 1 and 2), Set B: Fiction (Grade 1/ Gr 2)</t>
  </si>
  <si>
    <t xml:space="preserve">Jump Rope Readers: Set B: Fiction, Box 1 only </t>
  </si>
  <si>
    <t xml:space="preserve">Jump Rope Readers: Set B: Fiction, Box 2 only </t>
  </si>
  <si>
    <t>Jump Rope Readers Classroom Set A, Nonfiction</t>
  </si>
  <si>
    <t>Jump Rope Readers Classroom Set B, Nonfiction Box 1</t>
  </si>
  <si>
    <t>Jump Rope Readers Classroom Set B, Nonfiction Box 2</t>
  </si>
  <si>
    <t>Professional Resources</t>
  </si>
  <si>
    <t>A Quick Guide to Boosting English Acquisition in Choice Time, Grades K2</t>
  </si>
  <si>
    <t>A Quick Guide to Getting Started with Units of Study, Grades K8</t>
  </si>
  <si>
    <t>A Quick Guide to Making Your Teaching Stick, Grades K5</t>
  </si>
  <si>
    <t>A Quick Guide to Reaching Struggling Writers, Grades K5</t>
  </si>
  <si>
    <t>A Quick Guide to Reviving Disengaged Writers, Grades 5-8</t>
  </si>
  <si>
    <t>A Quick Guide to Teaching Informational Writing, Grade 2</t>
  </si>
  <si>
    <t>A Quick Guide to Teaching Persuasive Writing, Grades K2</t>
  </si>
  <si>
    <t>A Quick Guide to Teaching Reading Through Fantasy Novels, Grades 5-8</t>
  </si>
  <si>
    <t>A Quick Guide to Teaching Second-Grade Writers with Units of Study</t>
  </si>
  <si>
    <t>Leading Well: Building Schoolwide Excellence in Reading and Writing</t>
  </si>
  <si>
    <t>Lessons from a Child: On the Teaching and Learning of Writing</t>
  </si>
  <si>
    <t>One to One: The Art of Conferring with Young Writers</t>
  </si>
  <si>
    <t>Teaching Writing</t>
  </si>
  <si>
    <t>The Art of Teaching Writing</t>
  </si>
  <si>
    <t>Making Connections</t>
  </si>
  <si>
    <t>Making Connections Blackline Master Book 1</t>
  </si>
  <si>
    <t>Making Connections Blackline Master Book 2</t>
  </si>
  <si>
    <t>Making Connections Blackline Master Book 3</t>
  </si>
  <si>
    <t>Making Connections Blackline Master Book 4</t>
  </si>
  <si>
    <t>Making Connections Blackline Master Book 5</t>
  </si>
  <si>
    <t>Making Connections Blackline Master Book 6</t>
  </si>
  <si>
    <t>Making Connections Comprehension Library Grade 1: Frilled Neck Lizards (Reading Level 12/F&amp;P Level G)</t>
  </si>
  <si>
    <t>Making Connections Comprehension Library Grade 1: Goodnight, Nisha (Reading Level 13/F&amp;P Level H)</t>
  </si>
  <si>
    <t>Making Connections Comprehension Library Grade 1: Seasons (Reading Level 12/F&amp;P Level G)</t>
  </si>
  <si>
    <t>Making Connections Comprehension Library Grade 1: The Feast (Reading Level 14/F&amp;P Level H)</t>
  </si>
  <si>
    <t>Making Connections Comprehension Library Grade 2: Hail (Reading Level 23/F&amp;P Level N)</t>
  </si>
  <si>
    <t>Making Connections Comprehension Library Grade 2: Naracoorte Caves (Reading Level 21/F&amp;P Level L)</t>
  </si>
  <si>
    <t>Making Connections Comprehension Library Grade 2: Our Adventure Holiday (Reading Level 21/F&amp;P Level L)</t>
  </si>
  <si>
    <t>Making Connections Comprehension Library Grade 2: Where is Miss Pickles? (Reading Level 20/F&amp;P Level K)</t>
  </si>
  <si>
    <t>Making Connections Comprehension Library Grade 2: Who Invented Ice-cream? (Reading Level 25/F&amp;P Level P)</t>
  </si>
  <si>
    <t>Making Connections Comprehension Library Grade 3: Animals in Disguise (Reading Level 25/F&amp;P Level P)</t>
  </si>
  <si>
    <t>Making Connections Comprehension Library Grade 3: In Search of the Yeti (Reading Level 28/F&amp;P Level S)</t>
  </si>
  <si>
    <t>Making Connections Comprehension Library Grade 3: Michael Milton: Wonder Skier (Reading Level 27/F&amp;P Level R)</t>
  </si>
  <si>
    <t>Making Connections Comprehension Library Grade 3: Ready, Set, Puppy! (Reading Level 23/F&amp;P Level N)</t>
  </si>
  <si>
    <t>Making Connections Comprehension Library Grade 3: Tom, Maker of Chairs (Reading Level 26/F&amp;P Level Q)</t>
  </si>
  <si>
    <t>Making Connections Comprehension Library Grade 4: Glow Worms</t>
  </si>
  <si>
    <t>Making Connections Comprehension Library Grade 4: Gulmamadak the Great</t>
  </si>
  <si>
    <t>Making Connections Comprehension Library Grade 4: Mountain Bike Adventuring</t>
  </si>
  <si>
    <t>Making Connections Comprehension Library Grade 4: The Big Move</t>
  </si>
  <si>
    <t>Making Connections Comprehension Library Grade 4: The Loch Ness Monster</t>
  </si>
  <si>
    <t>Making Connections Comprehension Library Grade 5: A Virtual Visit - Alice Springs to Rotorua</t>
  </si>
  <si>
    <t>Making Connections Comprehension Library Grade 5: A Way With Words</t>
  </si>
  <si>
    <t>Making Connections Comprehension Library Grade 5: Rainbows</t>
  </si>
  <si>
    <t>Making Connections Comprehension Library Grade 5: Rock Climbing</t>
  </si>
  <si>
    <t>Making Connections Comprehension Library Grade 5: The Astonishing Book</t>
  </si>
  <si>
    <t>Making Connections Comprehension Library Grade 6: Home to Thursday Island</t>
  </si>
  <si>
    <t>Making Connections Comprehension Library Grade 6: The Mysterious Disappearance of Amelia Earhart</t>
  </si>
  <si>
    <t>Making Connections Comprehension Library Grade 6: The Snowy River</t>
  </si>
  <si>
    <t>Making Connections Comprehension Library Grade 6: Voices of Clay</t>
  </si>
  <si>
    <t>Making Connections Comprehension Library Grade 6: Whale Rescue</t>
  </si>
  <si>
    <t>Making Connections Grade 1 Classroom Pack</t>
  </si>
  <si>
    <t>Making Connections Grade 2 Classroom Pack</t>
  </si>
  <si>
    <t>Making Connections Grade 3 Classroom Pack</t>
  </si>
  <si>
    <t>Making Connections Grade 4 Classroom Pack</t>
  </si>
  <si>
    <t>Making Connections Grade 5 Classroom Pack</t>
  </si>
  <si>
    <t>Making Connections Grade 6 Classroom Pack</t>
  </si>
  <si>
    <t>Making Connections Teacher's Resource Book 1 and CD-ROM</t>
  </si>
  <si>
    <t>Making Connections Teacher's Resource Book 2 and CD-ROM</t>
  </si>
  <si>
    <t>Making Connections Teacher's Resource Book 3 and CD-ROM</t>
  </si>
  <si>
    <t>Making Connections Teacher's Resource Book 4 and CD-ROM</t>
  </si>
  <si>
    <t>Making Connections Teacher's Resource Book 5 and CD-ROM</t>
  </si>
  <si>
    <t>Making Connections Teacher's Resource Book 6 and CD-ROM</t>
  </si>
  <si>
    <t>Mathology</t>
  </si>
  <si>
    <t>Mathology TEACH</t>
  </si>
  <si>
    <t>Mathology TEACH Annual Subscription 1-30 students</t>
  </si>
  <si>
    <t>Mathology TEACH Annual Subscription 31-60 students</t>
  </si>
  <si>
    <t xml:space="preserve">Mathology TEACH Annual Subscription 61-90 students </t>
  </si>
  <si>
    <t>Mathology TEACH Annual Subscription 91-120 students</t>
  </si>
  <si>
    <t>Mathology TEACH Annual Subscription 121-150 students</t>
  </si>
  <si>
    <t>Mathology TEACH Annual Subscription 151-180 students</t>
  </si>
  <si>
    <t>Mathology TEACH Annual Subscription 181-210 students</t>
  </si>
  <si>
    <t>Mathology TEACH Annual Subscription 211-240 students</t>
  </si>
  <si>
    <t>Mathology TEACH Annual Subscription 241-270 students</t>
  </si>
  <si>
    <t>Mathology TEACH Annual Subscription 271-300 students</t>
  </si>
  <si>
    <t>Mathology TEACH Annual Subscription 301-330 students</t>
  </si>
  <si>
    <t>Mathology TEACH Annual Subscription 331-360 students</t>
  </si>
  <si>
    <t>Mathology TEACH Annual Subscription 361-390 students</t>
  </si>
  <si>
    <t>Mathology TEACH Annual Subscription 391-420 students</t>
  </si>
  <si>
    <t>Mathology TEACH Annual Subscription 421-450 students</t>
  </si>
  <si>
    <t>Mathology TEACH Annual Subscription 451-480 students</t>
  </si>
  <si>
    <t>Mathology TEACH Annual Subscription 481-510 students</t>
  </si>
  <si>
    <t>Mathology TEACH Annual Subscription 511-540 students</t>
  </si>
  <si>
    <t>Mathology TEACH Annual Subscription 541-570 students</t>
  </si>
  <si>
    <t>Mathology TEACH Annual Subscription 581-600+ students</t>
  </si>
  <si>
    <t>Teaching Companions</t>
  </si>
  <si>
    <t>Pearson Mathology F-2 Teaching Companion: Number, Patterns and Algebra</t>
  </si>
  <si>
    <t>Pearson Mathology F-2 Teaching Companion: Measurement, Geometry, Statistics and Probability</t>
  </si>
  <si>
    <t>Learning Progression</t>
  </si>
  <si>
    <t>Pearson Mathematics Learning Progression F-3</t>
  </si>
  <si>
    <t>Little Book Packs (Each pack includes 6 Little Books + 1 Teacher's Guide)</t>
  </si>
  <si>
    <t xml:space="preserve">What Was Here? </t>
  </si>
  <si>
    <t>The Tailor Shop</t>
  </si>
  <si>
    <t>Ways to Count</t>
  </si>
  <si>
    <t>The Best Birthday</t>
  </si>
  <si>
    <t>What Would You Rather?</t>
  </si>
  <si>
    <t>Family Fun Day</t>
  </si>
  <si>
    <t>A Class-full of Projects</t>
  </si>
  <si>
    <t>The Money Jar</t>
  </si>
  <si>
    <t>The Great Dog Sled Race</t>
  </si>
  <si>
    <t>Marbles, Alleys, Mibs, Guli!</t>
  </si>
  <si>
    <t>Array’s Bakery</t>
  </si>
  <si>
    <t>Marsh Watch</t>
  </si>
  <si>
    <t>Big Buddy Days</t>
  </si>
  <si>
    <t>Getting Ready for School</t>
  </si>
  <si>
    <t>The Discovery</t>
  </si>
  <si>
    <t>The Best Surprise</t>
  </si>
  <si>
    <t>Gran’s Damper</t>
  </si>
  <si>
    <t>I Spy Awesome Buildings</t>
  </si>
  <si>
    <t>Robo</t>
  </si>
  <si>
    <t>Fantastic Journeys</t>
  </si>
  <si>
    <t>Finding Buster</t>
  </si>
  <si>
    <t>How Numbers Work</t>
  </si>
  <si>
    <t>Sports Camp</t>
  </si>
  <si>
    <t>Gallery Tour</t>
  </si>
  <si>
    <t>WONDERful Buildings</t>
  </si>
  <si>
    <t>A Warm Cozy Nest</t>
  </si>
  <si>
    <t>Spot Check!</t>
  </si>
  <si>
    <t>Lots of Dots!</t>
  </si>
  <si>
    <t>Acorns for Wilaiya</t>
  </si>
  <si>
    <t>Animals Hide</t>
  </si>
  <si>
    <t>Hedge and Hog</t>
  </si>
  <si>
    <t>Time for Games</t>
  </si>
  <si>
    <t>Let's Play Waltes!</t>
  </si>
  <si>
    <t>A Lot of Noise</t>
  </si>
  <si>
    <t>The Best in Show</t>
  </si>
  <si>
    <t>The New Nest</t>
  </si>
  <si>
    <t>Zoom In, Zoom Out</t>
  </si>
  <si>
    <t>How Many Is Too Many?</t>
  </si>
  <si>
    <t>The Castle Wall</t>
  </si>
  <si>
    <t>Paddling the River</t>
  </si>
  <si>
    <t>At the Corn Farm</t>
  </si>
  <si>
    <t>Cats and Kittens!</t>
  </si>
  <si>
    <t>Chance</t>
  </si>
  <si>
    <t>To Be Long</t>
  </si>
  <si>
    <t>On Safari</t>
  </si>
  <si>
    <t>Maths Makes Me Laugh</t>
  </si>
  <si>
    <t>Measurements About You!</t>
  </si>
  <si>
    <t>Hockey Homework</t>
  </si>
  <si>
    <t>The Bunny Challenge</t>
  </si>
  <si>
    <t>Welcome to the Nature Park</t>
  </si>
  <si>
    <t>Planting Seeds</t>
  </si>
  <si>
    <t>A Week of Challenges</t>
  </si>
  <si>
    <t>The Street Party</t>
  </si>
  <si>
    <t>That's 10!</t>
  </si>
  <si>
    <t>Hockey Time!</t>
  </si>
  <si>
    <t>Buy 1 - Get 1</t>
  </si>
  <si>
    <t>Graph It!</t>
  </si>
  <si>
    <t>Animal Measures</t>
  </si>
  <si>
    <t>Memory Book</t>
  </si>
  <si>
    <t>Midnight and Snowfall</t>
  </si>
  <si>
    <t>The Amazing Seed</t>
  </si>
  <si>
    <t>Nutty and Wolfy</t>
  </si>
  <si>
    <t>Dan's Doggy Daycare</t>
  </si>
  <si>
    <t>Complete Bundle (1 x Pack of Each Little Book + Corresponding Teacher's Guide)</t>
  </si>
  <si>
    <t>Mathology Little Books Complete Bundle K-2</t>
  </si>
  <si>
    <t>Series 0 | Ages 8–10 Years | Approx 10,000 words</t>
  </si>
  <si>
    <t>Teacher's Resource Book</t>
  </si>
  <si>
    <t>Big Noise in Town</t>
  </si>
  <si>
    <t>Come Down, Golden</t>
  </si>
  <si>
    <t>Dog Alert!</t>
  </si>
  <si>
    <t>Hippo Ears and the Stargazer</t>
  </si>
  <si>
    <t>Rat Island</t>
  </si>
  <si>
    <t>Robert the Rat</t>
  </si>
  <si>
    <t>Rocket Shoes</t>
  </si>
  <si>
    <t>The Cloud Rider</t>
  </si>
  <si>
    <t>The Crystal Crescent</t>
  </si>
  <si>
    <t>The Ninth Dragon</t>
  </si>
  <si>
    <t>Treetop Treasure</t>
  </si>
  <si>
    <t>Series 1 | Ages 9–11 Years | Approx 20,000 words</t>
  </si>
  <si>
    <t>Dark Stone Eye</t>
  </si>
  <si>
    <t>Deep Ark 6</t>
  </si>
  <si>
    <t>Doppelganger</t>
  </si>
  <si>
    <t>Escape</t>
  </si>
  <si>
    <t>Hot Money</t>
  </si>
  <si>
    <t>Memory Bones</t>
  </si>
  <si>
    <t>Petronas</t>
  </si>
  <si>
    <t>Pictures</t>
  </si>
  <si>
    <t>Rat Keeper, Cat Keeper</t>
  </si>
  <si>
    <t>Super Sister</t>
  </si>
  <si>
    <t>The Intruder</t>
  </si>
  <si>
    <t>Troublesome Jones</t>
  </si>
  <si>
    <t>Series 2 | Ages 11-13 Years | Appox 25,000–30,000 words</t>
  </si>
  <si>
    <t>Flight from Ledron</t>
  </si>
  <si>
    <t>Into the Hinterland</t>
  </si>
  <si>
    <t>Island Bound</t>
  </si>
  <si>
    <t>Lost</t>
  </si>
  <si>
    <t>My Summer of the Lions</t>
  </si>
  <si>
    <t>One Wheel Drive</t>
  </si>
  <si>
    <t>Ride of the Katipo</t>
  </si>
  <si>
    <t>Run</t>
  </si>
  <si>
    <t>Silverstream</t>
  </si>
  <si>
    <t>The Sign of a Warrior</t>
  </si>
  <si>
    <t>The Spiral Chrysalis</t>
  </si>
  <si>
    <t>This Land we Call Home</t>
  </si>
  <si>
    <t>Series 3 | Ages 12–14 years | Approx 30,000–35,000 words</t>
  </si>
  <si>
    <t>Date of Origin</t>
  </si>
  <si>
    <t>Dogs of the Hinterland</t>
  </si>
  <si>
    <t>Inside the Game</t>
  </si>
  <si>
    <t>Island of the White Spear</t>
  </si>
  <si>
    <t>Jack No Name</t>
  </si>
  <si>
    <t>Lake of the Dead</t>
  </si>
  <si>
    <t>River Rat</t>
  </si>
  <si>
    <t>The Lost King</t>
  </si>
  <si>
    <t>The Present</t>
  </si>
  <si>
    <t>The Time Stealers</t>
  </si>
  <si>
    <t>Walking into the Fire</t>
  </si>
  <si>
    <t>Win! Win!</t>
  </si>
  <si>
    <t>OxEd &amp; Assessment Schools products</t>
  </si>
  <si>
    <t>ISBN</t>
  </si>
  <si>
    <t>Format</t>
  </si>
  <si>
    <t>AU RRP</t>
  </si>
  <si>
    <t xml:space="preserve">NZ RRP </t>
  </si>
  <si>
    <t>LanguageScreen</t>
  </si>
  <si>
    <t>OxEd: LanguageScreen Annual Subscription (Max 025 Users)</t>
  </si>
  <si>
    <t>Digital</t>
  </si>
  <si>
    <t>OxEd: LanguageScreen Annual Subscription (Max 050 Users)</t>
  </si>
  <si>
    <t>OxEd: LanguageScreen Annual Subscription (Max 075 Users)</t>
  </si>
  <si>
    <t>OxEd: LanguageScreen Annual Subscription (Max 100 Users)</t>
  </si>
  <si>
    <t>OxEd: LanguageScreen Annual Subscription (Max 150 Users)</t>
  </si>
  <si>
    <t>OxEd: LanguageScreen Annual Subscription (Max 200 Users)</t>
  </si>
  <si>
    <t>OxEd: LanguageScreen Annual Subscription (Max 250 Users)</t>
  </si>
  <si>
    <t>OxEd: LanguageScreen Annual Subscription (Max 300 Users)</t>
  </si>
  <si>
    <t>OxEd: LanguageScreen Annual Subscription (Max 350 Users)</t>
  </si>
  <si>
    <t>OxEd: LanguageScreen Annual Subscription (Max 400 Users)</t>
  </si>
  <si>
    <t>OxEd: LanguageScreen Annual Subscription (Max 450 Users)</t>
  </si>
  <si>
    <t>OxEd: LanguageScreen Annual Subscription (Max 500 Users)</t>
  </si>
  <si>
    <t>OxEd: LanguageScreen Annual Subscription (Max 550 Users)</t>
  </si>
  <si>
    <t>OxEd: LanguageScreen Annual Subscription (Max 600 Users)</t>
  </si>
  <si>
    <t>OxEd: LanguageScreen Annual Subscription (Max 650 Users)</t>
  </si>
  <si>
    <t>OxEd: LanguageScreen Annual Subscription (Max 700 Users)</t>
  </si>
  <si>
    <t>OxEd: LanguageScreen Annual Subscription (Max 750 Users)</t>
  </si>
  <si>
    <t>OxEd: LanguageScreen Annual Subscription (Max 800 Users)</t>
  </si>
  <si>
    <t>OxEd: LanguageScreen Annual Subscription (Max 850 Users)</t>
  </si>
  <si>
    <t>OxEd: LanguageScreen Annual Subscription (Max 900 Users)</t>
  </si>
  <si>
    <t>ReadingScreen and SVR Report (for upsell purposes only where customers have already purchased LanguageScreen)</t>
  </si>
  <si>
    <t>OxEd: ReadingScreen &amp; SVR Report Annual Subscription (Max 025 Users)</t>
  </si>
  <si>
    <t>OxEd: ReadingScreen &amp; SVR Report Annual Subscription (Max 050 Users)</t>
  </si>
  <si>
    <t>OxEd: ReadingScreen &amp; SVR Report Annual Subscription (Max 075 Users)</t>
  </si>
  <si>
    <t>OxEd: ReadingScreen &amp; SVR Report Annual Subscription (Max 100 Users)</t>
  </si>
  <si>
    <t>OxEd: ReadingScreen &amp; SVR Report Annual Subscription (Max 150 Users)</t>
  </si>
  <si>
    <t>OxEd: ReadingScreen &amp; SVR Report Annual Subscription (Max 200 Users)</t>
  </si>
  <si>
    <t>OxEd: ReadingScreen &amp; SVR Report Annual Subscription (Max 250 Users)</t>
  </si>
  <si>
    <t>OxEd: ReadingScreen &amp; SVR Report Annual Subscription (Max 300 Users)</t>
  </si>
  <si>
    <t>OxEd: ReadingScreen &amp; SVR Report Annual Subscription (Max 350 Users)</t>
  </si>
  <si>
    <t>OxEd: ReadingScreen &amp; SVR Report Annual Subscription (Max 400 Users)</t>
  </si>
  <si>
    <t>OxEd: ReadingScreen &amp; SVR Report Annual Subscription (Max 450 Users)</t>
  </si>
  <si>
    <t>OxEd: ReadingScreen &amp; SVR Report Annual Subscription (Max 500 Users)</t>
  </si>
  <si>
    <t>OxEd: ReadingScreen &amp; SVR Report Annual Subscription (Max 550 Users)</t>
  </si>
  <si>
    <t>OxEd: ReadingScreen &amp; SVR Report Annual Subscription (Max 600 Users)</t>
  </si>
  <si>
    <t>OxEd: ReadingScreen &amp; SVR Report Annual Subscription (Max 650 Users)</t>
  </si>
  <si>
    <t>OxEd: ReadingScreen &amp; SVR Report Annual Subscription (Max 700 Users)</t>
  </si>
  <si>
    <t>OxEd: ReadingScreen &amp; SVR Report Annual Subscription (Max 750 Users)</t>
  </si>
  <si>
    <t>OxEd: ReadingScreen &amp; SVR Report Annual Subscription (Max 800 Users)</t>
  </si>
  <si>
    <t>OxEd: ReadingScreen &amp; SVR Report Annual Subscription (Max 850 Users)</t>
  </si>
  <si>
    <t>OxEd: ReadingScreen &amp; SVR Report Annual Subscription (Max 900 Users)</t>
  </si>
  <si>
    <t>Screener Bundle (LanguageScreen, ReadingScreen, Simple View of Reading Report)</t>
  </si>
  <si>
    <t>OxEd: Screener Bundle Annual Subscription (Max 025 Users)</t>
  </si>
  <si>
    <t>OxEd: Screener Bundle Annual Subscription (Max 050 Users)</t>
  </si>
  <si>
    <t>OxEd: Screener Bundle Annual Subscription (Max 075 Users)</t>
  </si>
  <si>
    <t>OxEd: Screener Bundle Annual Subscription (Max 100 Users)</t>
  </si>
  <si>
    <t>OxEd: Screener Bundle Annual Subscription (Max 150 Users)</t>
  </si>
  <si>
    <t>OxEd: Screener Bundle Annual Subscription (Max 200 Users)</t>
  </si>
  <si>
    <t>OxEd: Screener Bundle Annual Subscription (Max 250 Users)</t>
  </si>
  <si>
    <t>OxEd: Screener Bundle Annual Subscription (Max 300 Users)</t>
  </si>
  <si>
    <t>OxEd: Screener Bundle Annual Subscription 301350</t>
  </si>
  <si>
    <t>OxEd: Screener Bundle Annual Subscription (Max 350 Users)</t>
  </si>
  <si>
    <t>OxEd: Screener Bundle Annual Subscription (Max 400 Users)</t>
  </si>
  <si>
    <t>OxEd: Screener Bundle Annual Subscription (Max 450 Users)</t>
  </si>
  <si>
    <t>OxEd: Screener Bundle Annual Subscription (Max 500 Users)</t>
  </si>
  <si>
    <t>OxEd: Screener Bundle Annual Subscription (Max 550 Users)</t>
  </si>
  <si>
    <t>OxEd: Screener Bundle Annual Subscription (Max 600 Users)</t>
  </si>
  <si>
    <t>OxEd: Screener Bundle Annual Subscription (Max 650 Users)</t>
  </si>
  <si>
    <t>OxEd: Screener Bundle Annual Subscription (Max 700 Users)</t>
  </si>
  <si>
    <t>OxEd: Screener Bundle Annual Subscription (Max 750 Users)</t>
  </si>
  <si>
    <t>OxEd: Screener Bundle Annual Subscription (Max 800 Users)</t>
  </si>
  <si>
    <t>OxEd: Screener Bundle Annual Subscription (Max 850 Users)</t>
  </si>
  <si>
    <t>OxEd: Screener Bundle Annual Subscription (Max 900 Users)</t>
  </si>
  <si>
    <t xml:space="preserve">NELI (Nuffield Early Language Intervention) Intervention </t>
  </si>
  <si>
    <t>OxEd: NELI Intervention Resource Kit</t>
  </si>
  <si>
    <t>Print</t>
  </si>
  <si>
    <t>Components - only available individually for replacement purposes</t>
  </si>
  <si>
    <t>OxEd: NELI Intervention Teaching Handbook Part 1 - Replacement Copy</t>
  </si>
  <si>
    <t>OxEd: NELI Teaching Handbook Part 2 - Replacement Copy</t>
  </si>
  <si>
    <t>OxEd: NELI  Intervention Flashcards Parts 1 &amp; 2 - Replacement Copy</t>
  </si>
  <si>
    <t>OxEd: NELI Intervention Ted Puppet - Replacement Copy</t>
  </si>
  <si>
    <t>NELI (Nuffield Early Language Intervention) Whole Class</t>
  </si>
  <si>
    <t>OxEd: NELI Whole Class Teaching Handbook</t>
  </si>
  <si>
    <t>OxEd: NELI Whole Class Annual Subscription (Max 025 Users)</t>
  </si>
  <si>
    <t>OxEd: NELI Whole Class Annual Subscription (Max 050 Users)</t>
  </si>
  <si>
    <t>OxEd: NELI Whole Class Annual Subscription (Max 075 Users)</t>
  </si>
  <si>
    <t>OxEd: NELI Whole Class Annual Subscription (Max 100 Users)</t>
  </si>
  <si>
    <t>OxEd: NELI Whole Class Annual Subscription (Max 150 Users)</t>
  </si>
  <si>
    <t>OxEd: NELI Whole Class Annual Subscription (Max 200 Users)</t>
  </si>
  <si>
    <t>OxEd: NELI Whole Class Annual Subscription (Max 250 Users)</t>
  </si>
  <si>
    <t>OxEd: NELI Whole Class Annual Subscription (Max 300 Users)</t>
  </si>
  <si>
    <t>OxEd: NELI Whole Class Annual Subscription (Max 350 Users)</t>
  </si>
  <si>
    <t>OxEd: NELI Whole Class Annual Subscription (Max 400 Users)</t>
  </si>
  <si>
    <t>OxEd: NELI Whole Class Annual Subscription (Max 450 Users)</t>
  </si>
  <si>
    <t>OxEd: NELI Whole Class Annual Subscription (Max 500 Users)</t>
  </si>
  <si>
    <t>OxEd: NELI Whole Class Annual Subscription (Max 550 Users)</t>
  </si>
  <si>
    <t>OxEd: NELI Whole Class Annual Subscription (Max 600 Users)</t>
  </si>
  <si>
    <t>OxEd: NELI Whole Class Annual Subscription (Max 650 Users)</t>
  </si>
  <si>
    <t>OxEd: NELI Whole Class Annual Subscription (Max 700 Users)</t>
  </si>
  <si>
    <t>OxEd: NELI Whole Class Annual Subscription (Max 750 Users)</t>
  </si>
  <si>
    <t>OxEd: NELI Whole Class Annual Subscription (Max 800 Users)</t>
  </si>
  <si>
    <t>OxEd: NELI Whole Class Annual Subscription (Max 850 Users)</t>
  </si>
  <si>
    <t>OxEd: NELI Whole Class Annual Subscription 801851</t>
  </si>
  <si>
    <t>OxEd: NELI Whole Class Annual Subscription (Max 900 Users)</t>
  </si>
  <si>
    <t>NELI Intervention Training and Support</t>
  </si>
  <si>
    <t>OxEd: NELI Training and Support Annual Subscription 000025</t>
  </si>
  <si>
    <t>OxEd: NELI Training and Support Annual Subscription 026050</t>
  </si>
  <si>
    <t>OxEd: NELI Training and Support Annual Subscription 051075</t>
  </si>
  <si>
    <t>OxEd: NELI Training and Support Annual Subscription 076100</t>
  </si>
  <si>
    <t>OxEd: NELI Training and Support Annual Subscription 101150</t>
  </si>
  <si>
    <t>OxEd: NELI Training and Support Annual Subscription 151200</t>
  </si>
  <si>
    <t>OxEd: NELI Training and Support Annual Subscription 201250</t>
  </si>
  <si>
    <t>OxEd: NELI Training and Support Annual Subscription 251300</t>
  </si>
  <si>
    <t>OxEd: NELI Training and Support Annual Subscription 301350</t>
  </si>
  <si>
    <t>OxEd: NELI Training and Support Annual Subscription 351400</t>
  </si>
  <si>
    <t>OxEd: NELI Training and Support Annual Subscription 401450</t>
  </si>
  <si>
    <t>OxEd: NELI Training and Support Annual Subscription 451500</t>
  </si>
  <si>
    <t>OxEd: NELI Training and Support Annual Subscription 501550</t>
  </si>
  <si>
    <t>OxEd: NELI Training and Support Annual Subscription 551600</t>
  </si>
  <si>
    <t>OxEd: NELI Training and Support Annual Subscription 601650</t>
  </si>
  <si>
    <t>OxEd: NELI Training and Support Annual Subscription 651700</t>
  </si>
  <si>
    <t>OxEd: NELI Training and Support Annual Subscription 701750</t>
  </si>
  <si>
    <t>OxEd: NELI Training and Support Annual Subscription 751800</t>
  </si>
  <si>
    <t>OxEd: NELI Training and Support Annual Subscription 801850</t>
  </si>
  <si>
    <t>OxEd: NELI Training and Support Annual Subscription 851900</t>
  </si>
  <si>
    <t>OxEd &amp; Assessment Professional products</t>
  </si>
  <si>
    <t>Professional Screener Bundle (LanguageScreen, ReadingScreen, SVR Report + COMPLEMENTARY NELI Training and Support)</t>
  </si>
  <si>
    <t>OxEd: Professional Screener Bundle Annual Subscription (Max 025 Users)</t>
  </si>
  <si>
    <t>OxEd: Professional Screener Bundle Annual Subscription (Max 050 Users)</t>
  </si>
  <si>
    <t>OxEd: Professional Screener Bundle Annual Subscription (Max 075 Users)</t>
  </si>
  <si>
    <t>OxEd: Professional Screener Bundle Annual Subscription (Max 100 Users)</t>
  </si>
  <si>
    <t>OxEd: Professional Screener Bundle Annual Subscription (Max 150 Users)</t>
  </si>
  <si>
    <t>OxEd: Professional Screener Bundle Annual Subscription (Max 200 Users)</t>
  </si>
  <si>
    <t>OxEd: Professional Screener Bundle Annual Subscription (Max 250 Users)</t>
  </si>
  <si>
    <t>OxEd: Professional Screener Bundle Annual Subscription (Max 300 Users)</t>
  </si>
  <si>
    <t>OxEd: Professional Screener Bundle Annual Subscription (Max 350 Users)</t>
  </si>
  <si>
    <t>OxEd: Professional Screener Bundle Annual Subscription (Max 400 Users)</t>
  </si>
  <si>
    <t>OxEd: Professional Screener Bundle Annual Subscription (Max 450 Users)</t>
  </si>
  <si>
    <t>OxEd: Professional Screener Bundle Annual Subscription (Max 500 Users)</t>
  </si>
  <si>
    <t>OxEd: Professional Screener Bundle Annual Subscription (Max 550 Users)</t>
  </si>
  <si>
    <t>OxEd: Professional Screener Bundle Annual Subscription (Max 600 Users)</t>
  </si>
  <si>
    <t>OxEd: Professional Screener Bundle Annual Subscription (Max 650 Users)</t>
  </si>
  <si>
    <t>OxEd: Professional Screener Bundle Annual Subscription (Max 700 Users)</t>
  </si>
  <si>
    <t>OxEd: Professional Screener Bundle Annual Subscription (Max 750 Users)</t>
  </si>
  <si>
    <t>OxEd: Professional Screener Bundle Annual Subscription (Max 800 Users)</t>
  </si>
  <si>
    <t>OxEd: Professional Screener Bundle Annual Subscription (Max 850 Users)</t>
  </si>
  <si>
    <t>OxEd: Professional Screener Bundle Annual Subscription (Max 900 Users)</t>
  </si>
  <si>
    <t>Year 2</t>
  </si>
  <si>
    <t>Pearson Chapters Year 2 Pack</t>
  </si>
  <si>
    <t>Brave Benny</t>
  </si>
  <si>
    <t>Fangs</t>
  </si>
  <si>
    <t>Isaac's Dragon</t>
  </si>
  <si>
    <t>Laughing with Grandad</t>
  </si>
  <si>
    <t>My Irish Accent</t>
  </si>
  <si>
    <t>Pidge</t>
  </si>
  <si>
    <t>Siri Saves the World</t>
  </si>
  <si>
    <t>Splat!</t>
  </si>
  <si>
    <t>Taking Care of Arfie</t>
  </si>
  <si>
    <t>Tama Moves On</t>
  </si>
  <si>
    <t>The Singers</t>
  </si>
  <si>
    <t>The Unhappy Princess</t>
  </si>
  <si>
    <t xml:space="preserve">Trouble at the Sandpit </t>
  </si>
  <si>
    <t xml:space="preserve">We're Not Twins! </t>
  </si>
  <si>
    <t xml:space="preserve">Wobble! Wobble! </t>
  </si>
  <si>
    <t>Year 3</t>
  </si>
  <si>
    <t>Pearson Chapters Year 3 Pack</t>
  </si>
  <si>
    <t xml:space="preserve">And Something Weird Happened... </t>
  </si>
  <si>
    <t>Camp Rocks!</t>
  </si>
  <si>
    <t>Ice-cream Day</t>
  </si>
  <si>
    <t>Molly Helps Out</t>
  </si>
  <si>
    <t>Oh, What a Day!</t>
  </si>
  <si>
    <t>Play It Again, Sam!</t>
  </si>
  <si>
    <t>Please Come to My Party</t>
  </si>
  <si>
    <t>Raiders Versus Sharks</t>
  </si>
  <si>
    <t>Ram Raid</t>
  </si>
  <si>
    <t>Shark Alarm</t>
  </si>
  <si>
    <t>Spies at Work</t>
  </si>
  <si>
    <t>The Road Trip</t>
  </si>
  <si>
    <t>Uncle Prank</t>
  </si>
  <si>
    <t xml:space="preserve">\What a Whopper! </t>
  </si>
  <si>
    <t>Why Flies Buzz</t>
  </si>
  <si>
    <t>Year 4</t>
  </si>
  <si>
    <t>Pearson Chapters Year 4 Pack</t>
  </si>
  <si>
    <t>Aliens in the House</t>
  </si>
  <si>
    <t>Bird Brain</t>
  </si>
  <si>
    <t>Charlie and the Red Hot Chilli Pepper</t>
  </si>
  <si>
    <t>Dwayne's Rain</t>
  </si>
  <si>
    <t>Escape to Tekron</t>
  </si>
  <si>
    <t>Harry's Goldfield Adventure</t>
  </si>
  <si>
    <t>It's a Dog's Life</t>
  </si>
  <si>
    <t>My Name is Moby</t>
  </si>
  <si>
    <t xml:space="preserve">Mystery at the Purple Parrot </t>
  </si>
  <si>
    <t>Practice Makes Perfect</t>
  </si>
  <si>
    <t>Robots Rule!</t>
  </si>
  <si>
    <t>Skateboard Cops</t>
  </si>
  <si>
    <t>The New Emperor</t>
  </si>
  <si>
    <t>What If?</t>
  </si>
  <si>
    <t>Why The Sea Is Salty?</t>
  </si>
  <si>
    <t>Year 5</t>
  </si>
  <si>
    <t>Pearson Chapters Year 5 Pack</t>
  </si>
  <si>
    <t>Awesome Adventure</t>
  </si>
  <si>
    <t>Brad's Brainwave</t>
  </si>
  <si>
    <t>Circus Girl</t>
  </si>
  <si>
    <t>Island Emergency</t>
  </si>
  <si>
    <t>Kid Swish's Detective Agency</t>
  </si>
  <si>
    <t>Mumbai Mates</t>
  </si>
  <si>
    <t>My Dad a Rock Star?</t>
  </si>
  <si>
    <t>Sticking Together</t>
  </si>
  <si>
    <t>Stunt Boy Sam</t>
  </si>
  <si>
    <t>Textperts</t>
  </si>
  <si>
    <t>The Midden</t>
  </si>
  <si>
    <t>The Secret Formula</t>
  </si>
  <si>
    <t>Tyson's Treasure</t>
  </si>
  <si>
    <t>Welcome to My Life of Doom</t>
  </si>
  <si>
    <t>What a Load of Rubbish</t>
  </si>
  <si>
    <t>Year 6</t>
  </si>
  <si>
    <t>Pearson Chapters Year 6 Pack</t>
  </si>
  <si>
    <t>A Long Way From Home</t>
  </si>
  <si>
    <t>Doggie-cam</t>
  </si>
  <si>
    <t>Fishbusters</t>
  </si>
  <si>
    <t>Fleeing Mad Dog McGee</t>
  </si>
  <si>
    <t>Front Page News</t>
  </si>
  <si>
    <t>Head to Head</t>
  </si>
  <si>
    <t>Home</t>
  </si>
  <si>
    <t>Living Like Kings</t>
  </si>
  <si>
    <t>Oops! I Wrote a Txt Novel</t>
  </si>
  <si>
    <t>QUAKE!</t>
  </si>
  <si>
    <t>Something Fishy</t>
  </si>
  <si>
    <t>Swimming with Elephants</t>
  </si>
  <si>
    <t>The Daggy Dad Disco</t>
  </si>
  <si>
    <t>The People of Pompeii</t>
  </si>
  <si>
    <t>Toby Smith</t>
  </si>
  <si>
    <t>Let's Celebrate! Topic Pack (Humanities and Social Sciences: History)</t>
  </si>
  <si>
    <t>Let's Celebrate! Student Magazine</t>
  </si>
  <si>
    <t>Let's Celebrate! Teacher Companion</t>
  </si>
  <si>
    <t>Fiction Topic Book: The Best Day Ever</t>
  </si>
  <si>
    <t>Non-fiction Topic Book: Australia Celebrates</t>
  </si>
  <si>
    <t>School, Then and Now Topic Pack (Humanities and Social Sciences: History)</t>
  </si>
  <si>
    <t>School, Then and Now Student Magazine</t>
  </si>
  <si>
    <t>School, Then and Now Teacher Companion</t>
  </si>
  <si>
    <t>Fiction Topic Book: Tom's Dare</t>
  </si>
  <si>
    <t>Non-fiction Topic Book: How Cool Was School?</t>
  </si>
  <si>
    <t>Living or Non-Living? Topic Pack (Science)</t>
  </si>
  <si>
    <t>Living or Non-Living? Student Magazine</t>
  </si>
  <si>
    <t>Living or Non-Living? Teacher Companion</t>
  </si>
  <si>
    <t>Fiction Topic Book: Red Riding Hood and the Tassie Tiger</t>
  </si>
  <si>
    <t xml:space="preserve">Non-fiction Topic Book: Is It Alive? </t>
  </si>
  <si>
    <t>Night and Day Topic Pack (Science)</t>
  </si>
  <si>
    <t>Night and Day Student Magazine</t>
  </si>
  <si>
    <t>Night and Day Teacher Companion</t>
  </si>
  <si>
    <t>Fiction Topic Book: The Day the Energies Saved the World</t>
  </si>
  <si>
    <t>Non-fiction Topic Book: In the Light of the Sun</t>
  </si>
  <si>
    <t>This is Australia Topic Pack (Humanities and Social Sciences: Geography)</t>
  </si>
  <si>
    <t>This is Australia Student Magazine</t>
  </si>
  <si>
    <t>This is Australia Teacher Companion</t>
  </si>
  <si>
    <t>Fiction Topic Book: The Magic Globe</t>
  </si>
  <si>
    <t>Non-fiction Topic Book: Our Great Land</t>
  </si>
  <si>
    <t>Meet Our Neighbours Topic Pack (Humanities and Social Sciences: Geography)</t>
  </si>
  <si>
    <t>Meet Our Neighbours Student Magazine</t>
  </si>
  <si>
    <t>Meet Our Neighbours Teacher Companion</t>
  </si>
  <si>
    <t>Fiction Topic Book: My Christchurch Cousin</t>
  </si>
  <si>
    <t>Non-fiction Topic Book: Next-Door Nations</t>
  </si>
  <si>
    <t>Making a Difference Topic Pack (Humanities and Social Sciences: Civics and Citizenship)</t>
  </si>
  <si>
    <t>Making a Difference Student Magazine</t>
  </si>
  <si>
    <t>Making a Difference Teacher Companion</t>
  </si>
  <si>
    <t>Fiction Topic Book: Saving the Farm</t>
  </si>
  <si>
    <t>Non-fiction Topic Book: Working Together</t>
  </si>
  <si>
    <t>Healthy Body, Healthy Mind Topic Pack (Health and Physical Education)</t>
  </si>
  <si>
    <t>Healthy Body, Healthy Mind Student Magazine</t>
  </si>
  <si>
    <t>Healthy Body, Healthy Mind Teacher Companion</t>
  </si>
  <si>
    <t>Fiction Topic Book: Captain FRANT-tastic and Yum Yum Gang</t>
  </si>
  <si>
    <t xml:space="preserve">Non-fiction Topic Book: Get Fit, Get Physical </t>
  </si>
  <si>
    <t>Brave and Adventurous Topic Pack (Humanities and Social Sciences: History)</t>
  </si>
  <si>
    <t>Brave and Adventurous Student Magazine</t>
  </si>
  <si>
    <t>Brave and Adventurous Teacher Companion</t>
  </si>
  <si>
    <t>Fiction Topic Book: My Uncle Captain Starlight</t>
  </si>
  <si>
    <t>Non-fiction Topic Book: Brave Journeys</t>
  </si>
  <si>
    <t>Great Southern Land Topic Pack (Humanities and Social Sciences: History)</t>
  </si>
  <si>
    <t>Great Southern Land Student Magazine</t>
  </si>
  <si>
    <t>Great Southern Land Teacher Companion</t>
  </si>
  <si>
    <t>Fiction Topic Book: Long Voyage South</t>
  </si>
  <si>
    <t>Non-fiction Topic Book: Early Settlement</t>
  </si>
  <si>
    <t>A Material World Topic Pack (Science)</t>
  </si>
  <si>
    <t>A Material World Student Magazine</t>
  </si>
  <si>
    <t>A Material World Teacher Companion</t>
  </si>
  <si>
    <t>Fiction Topic Book: Ali Berber and the Forty Grains of Salt</t>
  </si>
  <si>
    <t>Non-fiction Topic Book: Material Matters</t>
  </si>
  <si>
    <t>Theme Park Forces Topic Pack (Science)</t>
  </si>
  <si>
    <t>Theme Park Forces Student Magazine</t>
  </si>
  <si>
    <t>Theme Park Forces Teacher's Companion</t>
  </si>
  <si>
    <t>Fiction Topic Book: Shock Waves</t>
  </si>
  <si>
    <t xml:space="preserve">Non-fiction Topic Book: The Power of Forces </t>
  </si>
  <si>
    <t>What a Waste! Topic Pack (Humanities and Social Sciences: Geography)</t>
  </si>
  <si>
    <t>What a Waste! Student Magazine</t>
  </si>
  <si>
    <t>What a Waste! Teacher Companion</t>
  </si>
  <si>
    <t>Fiction Topic Book: The City of Dulucs</t>
  </si>
  <si>
    <t>Non-fiction Topic Book: Reduce, Reuse, Recycle, Replace!</t>
  </si>
  <si>
    <t>Our World, Our Place Topic Pack (Humanities and Social Sciences: Geography)</t>
  </si>
  <si>
    <t>Our World, Our Place Student Magazine</t>
  </si>
  <si>
    <t>Our World, Our Place Teacher Companion</t>
  </si>
  <si>
    <t>Fiction Topic Book: Water from the deep</t>
  </si>
  <si>
    <t>Non-fiction Topic Book: Looking After Our Environment</t>
  </si>
  <si>
    <t>Local Government Topic Pack (Humanities and Social Sciences: Civics and Citizenship)</t>
  </si>
  <si>
    <t>Local Government Student Magazine</t>
  </si>
  <si>
    <t>Local Government Teacher Companion</t>
  </si>
  <si>
    <t>Fiction Topic Book: Elsie Radio</t>
  </si>
  <si>
    <t>Non-fiction Topic Book: A Government for the Community</t>
  </si>
  <si>
    <t>Healthy Living Topic Pack (Health and Physical Education)</t>
  </si>
  <si>
    <t>Healthy Living Student Magazine</t>
  </si>
  <si>
    <t>Healthy Living Teacher Companion</t>
  </si>
  <si>
    <t>Fiction Topic Book: Couch Potatoes</t>
  </si>
  <si>
    <t>Non-fiction Topic Book: Staying Healthy, Safe and Well!</t>
  </si>
  <si>
    <t>Eureka! A Colony Grows Topic Pack (Humanities and Social Sciences: History)</t>
  </si>
  <si>
    <t>Eureka! A Colony Grows Student Magazine</t>
  </si>
  <si>
    <t>Eureka! A Colony Grows Teacher Companion</t>
  </si>
  <si>
    <t>Fiction Topic Book: True Gold</t>
  </si>
  <si>
    <t>Non-fiction Topic Book: Gold Fever!</t>
  </si>
  <si>
    <t>A Lot to Offer Topic Pack (Humanities and Social Sciences: History)</t>
  </si>
  <si>
    <t>A Lot to Offer Student Magazine</t>
  </si>
  <si>
    <t>A Lot to Offer Teacher Companion</t>
  </si>
  <si>
    <t>Fiction Topic Book: Heading Inland</t>
  </si>
  <si>
    <t>Non-fiction Topic Book: Shaping the Colony</t>
  </si>
  <si>
    <t>Adapt and Survive! Topic Pack (Science)</t>
  </si>
  <si>
    <t>Adapt and Survive! Student Magazine</t>
  </si>
  <si>
    <t>Adapt and Survive! Teacher Companion</t>
  </si>
  <si>
    <t>Fiction Topic Book: Agent Extreme</t>
  </si>
  <si>
    <t>Non-fiction Topic Book: Staying Alive!</t>
  </si>
  <si>
    <t>Up and Beyond! Topic Pack (Science)</t>
  </si>
  <si>
    <t>Up and Beyond! Student Magazine</t>
  </si>
  <si>
    <t>Up and Beyond! Teacher Companion</t>
  </si>
  <si>
    <t>Fiction Topic Book: Lost in Space</t>
  </si>
  <si>
    <t>Non-fiction Topic Book: From the Earth to the Stars</t>
  </si>
  <si>
    <t>Impact! Topic Pack (Humanities and Social Sciences: Geography)</t>
  </si>
  <si>
    <t>Impact! Student Magazine</t>
  </si>
  <si>
    <t>Impact! Teacher Companion</t>
  </si>
  <si>
    <t>Fiction Topic Book: The Mud Army</t>
  </si>
  <si>
    <t>Non-fiction Topic Book: Flames and Floods</t>
  </si>
  <si>
    <t>Places and Spaces Topic Pack (Humanities and Social Sciences: Geography)</t>
  </si>
  <si>
    <t>Places and Spaces Student Magazine</t>
  </si>
  <si>
    <t>Places and Spaces Teacher Companion</t>
  </si>
  <si>
    <t>Fiction Topic Book: Skate Park Survival</t>
  </si>
  <si>
    <t xml:space="preserve">Non-fiction Topic Book: Influencing Our Environment </t>
  </si>
  <si>
    <t>Let's Vote! Topic Pack (Humanities and Social Sciences: Civics and Citizenship)</t>
  </si>
  <si>
    <t>Let's Vote! Student Magazine</t>
  </si>
  <si>
    <t>Let's Vote! Teacher Companion</t>
  </si>
  <si>
    <t xml:space="preserve">Fiction Topic Book: Bread and Circuses </t>
  </si>
  <si>
    <t>Non-fiction Topic Book: Having Our Say - The Australian Way</t>
  </si>
  <si>
    <t>Being Active Topic Pack (Health and Physical Education)</t>
  </si>
  <si>
    <t>Being Active Student Magazine</t>
  </si>
  <si>
    <t>Being Active Teacher Companion</t>
  </si>
  <si>
    <t>Fiction Topic Book: Playing Takraw</t>
  </si>
  <si>
    <t>Non-fiction Topic Book: Our Sporting Nation</t>
  </si>
  <si>
    <t>Freedom and Rights Topic Pack (Humanities and Social Sciences: History)</t>
  </si>
  <si>
    <t>Freedom and Rights Student Magazine</t>
  </si>
  <si>
    <t>Freedom and Rights Teacher Companion</t>
  </si>
  <si>
    <t>Fiction Topic Book: Strike!</t>
  </si>
  <si>
    <t>Non-fiction Topic Book: Long Road to the Ballot Box</t>
  </si>
  <si>
    <t>You, Me, Us Topic Pack (Humanities and Social Sciences: History)</t>
  </si>
  <si>
    <t>You, Me, Us Student Magazine</t>
  </si>
  <si>
    <t>You, Me, Us Teacher Companion</t>
  </si>
  <si>
    <t>Fiction Topic Book: Project Impossible</t>
  </si>
  <si>
    <t>Non-fiction Topic Book: Coming to Australia</t>
  </si>
  <si>
    <t>Extreme Changes Topic Pack (Science)</t>
  </si>
  <si>
    <t>Extreme Changes Student Magazine</t>
  </si>
  <si>
    <t>Extreme Changes Teacher Companion</t>
  </si>
  <si>
    <t xml:space="preserve">Fiction Topic Book: Kitchen Prodigy </t>
  </si>
  <si>
    <t>Non-fiction Topic Book: Matter of Change</t>
  </si>
  <si>
    <t>Power Up! Topic Pack (Science)</t>
  </si>
  <si>
    <t>Power Up! Student Magazine</t>
  </si>
  <si>
    <t>Power Up! Teacher Companion</t>
  </si>
  <si>
    <t>Fiction Topic Book: My Geeky Sister Saves the Day</t>
  </si>
  <si>
    <t>Non-fiction Topic Book: Powering our Lives</t>
  </si>
  <si>
    <t>Diversity Topic Pack (Humanities and Social Sciences: Geography)</t>
  </si>
  <si>
    <t>Diversity Student Magazine</t>
  </si>
  <si>
    <t>Diversity Teacher Companion</t>
  </si>
  <si>
    <t>Fiction Topic Book: Guardian</t>
  </si>
  <si>
    <t>Non-fiction Topic Book: World Cultures</t>
  </si>
  <si>
    <t>Australia and Asia Topic Pack (Humanities and Social Sciences: Geography)</t>
  </si>
  <si>
    <t>Australia and Asia Student Magazine</t>
  </si>
  <si>
    <t>Australia and Asia Teacher Companion</t>
  </si>
  <si>
    <t>Fiction Topic Book: My Mum, Extreme Traveller</t>
  </si>
  <si>
    <t>Non-fiction Topic Book: Our Part of the World</t>
  </si>
  <si>
    <t>Governing Australia Topic Pack (Humanities and Social Sciences: Civics and Citizenship)</t>
  </si>
  <si>
    <t xml:space="preserve">
9780655787228</t>
  </si>
  <si>
    <t>Governing Australia Student Magazine</t>
  </si>
  <si>
    <t>Governing Australia Teacher Companion</t>
  </si>
  <si>
    <t>Fiction Topic Book: Pooling Resources</t>
  </si>
  <si>
    <t>Non-fiction Topic Book: Australia's Government</t>
  </si>
  <si>
    <t>Decisions Topic Pack (Health and Physical Education)</t>
  </si>
  <si>
    <t>Decisions Student Magazine</t>
  </si>
  <si>
    <t>Decisions Teacher Companion</t>
  </si>
  <si>
    <t>Fiction Topic Book: Surf's Up!</t>
  </si>
  <si>
    <t>Non-fiction Topic Book: Choices</t>
  </si>
  <si>
    <t>Practise Your Spelling Skills 1</t>
  </si>
  <si>
    <t>Practise Your Spelling Skills 2</t>
  </si>
  <si>
    <t>Practise Your Spelling Skills 3</t>
  </si>
  <si>
    <t>Practise Your Spelling Skills 4</t>
  </si>
  <si>
    <t>Practise Your Spelling Skills 5</t>
  </si>
  <si>
    <t>Practise Your Spelling Skills 6</t>
  </si>
  <si>
    <t>Pearson Professional Books</t>
  </si>
  <si>
    <t>Literacy for the 21st Century, 3rd Edition, A Balanced Approach</t>
  </si>
  <si>
    <t>Teaching English Grammar, 2nd Edition, A Handbook for Australian Teachers</t>
  </si>
  <si>
    <t>The Little Pearson Handbook, 4th Edition</t>
  </si>
  <si>
    <t>A Sound Way Pack,  2nd Edition,</t>
  </si>
  <si>
    <t>A Sound Way Teacher's Resource Book, 2nd Edition</t>
  </si>
  <si>
    <t>A Sound Way Interactive Whiteboard CD, 2nd Edition</t>
  </si>
  <si>
    <t>Teaching and Assessing Maths Through Open-ended Activities, 1st edition</t>
  </si>
  <si>
    <t xml:space="preserve">50 Literacy Strategies: Step-by-Step, 4th edition </t>
  </si>
  <si>
    <t>Teaching Phonics in Context</t>
  </si>
  <si>
    <t>Teaching Primary Mathemathics 6th Edition</t>
  </si>
  <si>
    <t xml:space="preserve">Teaching Writing: Balancing Process and Product, 7th edition </t>
  </si>
  <si>
    <t>Heinemann Professional Books</t>
  </si>
  <si>
    <t>This list contains Heinemann professional books published from 2019 to September 2023. If the Heinemann title you are looking for is not on this list, please contact a Pearson representative and they will be able to source the title for you.</t>
  </si>
  <si>
    <t>Contact your sales representative</t>
  </si>
  <si>
    <t>A Teacher’s Guide to Interactive Writing (The Classroom Essentials Series)</t>
  </si>
  <si>
    <t>Literacy Moves Outdoors</t>
  </si>
  <si>
    <t>The Collaborative Math Classroom</t>
  </si>
  <si>
    <t>Trauma-Responsive Pedagogy</t>
  </si>
  <si>
    <t>When Kids Can't Read New Edition</t>
  </si>
  <si>
    <t>How to Become a Better Writing Teacher</t>
  </si>
  <si>
    <t>Literacy's Democratic Roots</t>
  </si>
  <si>
    <t>A Teacher’s Guide to Math Workshop (The Classroom Essentials Series)</t>
  </si>
  <si>
    <t>A Teacher's Guide to Mentor Texts, K-5</t>
  </si>
  <si>
    <t>A Teacher's Guide to Writing Workshop Minilessons (The Classroom Essentials Series)</t>
  </si>
  <si>
    <t>About Teaching Mathematics, Fourth Edition</t>
  </si>
  <si>
    <t>Beyond Invert &amp; Multiply</t>
  </si>
  <si>
    <t>Beyond Pizzas &amp; Pies, Second Edition</t>
  </si>
  <si>
    <t>Expanding Literacy: Bringing Digital Storytelling into Your Classroom</t>
  </si>
  <si>
    <t>Good Questions for Math Teaching, 5–8</t>
  </si>
  <si>
    <t>Good Questions for Math Teaching, High School</t>
  </si>
  <si>
    <t>Good Questions for Math Teaching, K–5</t>
  </si>
  <si>
    <t>I’m the Kind of Kid Who… Invitations That Support Learner Identity and Agency</t>
  </si>
  <si>
    <t>It Makes Sense: Using Number Paths and Number Lines to Build Number Sense</t>
  </si>
  <si>
    <t>It Makes Sense: Using Ten-Frames to Build Number Sense</t>
  </si>
  <si>
    <t>It Makes Sense: Using the Hundreds Chart to Build Number Sense</t>
  </si>
  <si>
    <t>Leading for Literacy: What Every School Leader Needs to Know</t>
  </si>
  <si>
    <t>Math Games for Geometry and Measurement</t>
  </si>
  <si>
    <t>Math Games for Number and Operations and Algebraic Thinking</t>
  </si>
  <si>
    <t>Math Workshop: Five Steps to Implementing Guided Math, Learning Stations, Reflection, and More</t>
  </si>
  <si>
    <t>Number Talks: Fractions, Decimals, and Percentages</t>
  </si>
  <si>
    <t>Number Talks: Whole Number Computation</t>
  </si>
  <si>
    <t>Solving for Why</t>
  </si>
  <si>
    <t>Talk Moves, Third Edition</t>
  </si>
  <si>
    <t xml:space="preserve">Teaching for Thinking: Fostering Mathematical Teaching Practices Through Reasoning Routines </t>
  </si>
  <si>
    <t>The Confidence to Write: A Guide for Overcoming Fear and Developing Identity as a Writer</t>
  </si>
  <si>
    <t>The First Five: A Love Letter to Teachers</t>
  </si>
  <si>
    <t>The Joy of Reading</t>
  </si>
  <si>
    <t>The Literacy Studio</t>
  </si>
  <si>
    <t>Tuned-in Teaching: Centering Youth Culture for an Active and Just Classroom (Not This but That Series)</t>
  </si>
  <si>
    <t>Welcome to Math Class</t>
  </si>
  <si>
    <t>Whispering in the Wind: A Guide to Deeper Reading and Writing Through Poetry</t>
  </si>
  <si>
    <t xml:space="preserve">4 Essential Studies: Beliefs and Practices to Reclaim Student Agency </t>
  </si>
  <si>
    <t>A Teacher’s Guide to Mentor Texts: Part of the Classroom Essentials Series</t>
  </si>
  <si>
    <t>Learning from Loss: A Trauma Informed Approach to Supporting Grieving Students</t>
  </si>
  <si>
    <t>Quality Talk About Text: Research-Based Practices for Learning and Thinking About Text Through Talk</t>
  </si>
  <si>
    <t>Technology with Intention: Designing Meaningful Literacy and Technology Integration</t>
  </si>
  <si>
    <t>Textured Teaching: A Framework for Culturally Sustaining Practices</t>
  </si>
  <si>
    <t>The Power of Teaching Vulnerably: How Risk-Taking Transforms Student Engagement</t>
  </si>
  <si>
    <t>The Writer’s Mindset: Six Stances That Promote Authentic Revision</t>
  </si>
  <si>
    <t>Trusting Readers: Powerful Practices for Independent Reading</t>
  </si>
  <si>
    <t>A Teacher's Guide to Writing Workshop Essentials: Time, Choice, Response (The Classroom Essentials Series)</t>
  </si>
  <si>
    <t>Integrating Technology: A School-Wide Framework to Enhance Learning</t>
  </si>
  <si>
    <t xml:space="preserve">Building Bigger Ideas, A Process for Teaching Purposeful Talk, Grades K–5 </t>
  </si>
  <si>
    <t>Craft and Process Studies, Units That Provide Writers with Choice of Genre, Grades K–6</t>
  </si>
  <si>
    <t>Focus Lessons, How Photography Enhances the Teaching of Writing, Grades 4–12</t>
  </si>
  <si>
    <t>Growing Language and Literacy, Strategies for English Learners, Grades K–8</t>
  </si>
  <si>
    <t>Inquiry Illuminated, Researcher’s Workshop Across the Curriculum, Grades K–6</t>
  </si>
  <si>
    <t>No More Science Kits or Texts in Isolation, Teaching Science and Literacy Together, Grades K–5</t>
  </si>
  <si>
    <t>Read the World, Rethinking Literacy for Empathy and Action in a Digital Age, Grades K–8</t>
  </si>
  <si>
    <t xml:space="preserve">Reading to Make a Difference, Using Literature to Help Students Speak Freely, Think Deeply, and Take Action, Grades K–6 </t>
  </si>
  <si>
    <t>Strategic Classroom Design, Creating an Environment fo Flexible Learning, Grades K–8</t>
  </si>
  <si>
    <t>Teaching Writers to Reflect, Strategies for a More Thoughtful Writing Workshop, Grades 2–8</t>
  </si>
  <si>
    <t>The Artful Read-Aloud, 10 Principles to Inspire, Engage, and Transform Learning, Grades K–8</t>
  </si>
  <si>
    <t>The Caring Teacher, Strategies for Working Through Our Own Difficulties with Students, Grades K–8</t>
  </si>
  <si>
    <t>The Right Tools, A Guide to Selecting, Evaluating, and Implementing Classroom Resources and Practices, Grades K–5</t>
  </si>
  <si>
    <t>More from Heinemann Authors</t>
  </si>
  <si>
    <t xml:space="preserve">View professional resources from Jennifer Serravallo </t>
  </si>
  <si>
    <t>View professional resources from Lucy Calkins</t>
  </si>
  <si>
    <t>Rapid Phonics Pack Purchase Options</t>
  </si>
  <si>
    <t>Rapid Phonics, Steps 1–3 Pack (1x56)</t>
  </si>
  <si>
    <t>Rapid Phonics, Step 1 Pack (1x18)</t>
  </si>
  <si>
    <t>Rapid Phonics, Step 2 Pack (1x16)</t>
  </si>
  <si>
    <t>Rapid Phonics, Step 3 Pack (1x22)</t>
  </si>
  <si>
    <t>Rapid Phonics, Step 1 Value Pack (6x18)</t>
  </si>
  <si>
    <t>Rapid Phonics, Step 2 Value Pack (6x16)</t>
  </si>
  <si>
    <t xml:space="preserve">Rapid Phonics, Step 3 Value Pack (6x22) </t>
  </si>
  <si>
    <t>Rapid Phonics, Teacher Support Pack</t>
  </si>
  <si>
    <t>Step 1: Alphabet Phonemes</t>
  </si>
  <si>
    <t>Rapid Phonics Teaching Guide 1</t>
  </si>
  <si>
    <t>Bad Yaz</t>
  </si>
  <si>
    <t xml:space="preserve">Fin Runs </t>
  </si>
  <si>
    <t xml:space="preserve">No Yams Yet! </t>
  </si>
  <si>
    <t xml:space="preserve">Pad the Cat </t>
  </si>
  <si>
    <t>Pat's Map</t>
  </si>
  <si>
    <t xml:space="preserve">Pat Naps </t>
  </si>
  <si>
    <t xml:space="preserve">Pat! Tap! Tip! </t>
  </si>
  <si>
    <t>Rats!</t>
  </si>
  <si>
    <t>The Jig</t>
  </si>
  <si>
    <t>The Boss</t>
  </si>
  <si>
    <t xml:space="preserve">Fix the Hiccups </t>
  </si>
  <si>
    <t>The Zip Zap Kid and the Picnic</t>
  </si>
  <si>
    <t>Dan's Den</t>
  </si>
  <si>
    <t xml:space="preserve">Stig and Spud </t>
  </si>
  <si>
    <t>The Zip Zap Kid and the Golf Bag</t>
  </si>
  <si>
    <t>The Zip Zap Kid and the Handbag</t>
  </si>
  <si>
    <t xml:space="preserve">Scram! </t>
  </si>
  <si>
    <t xml:space="preserve">The Zip Zap Kid and Dad's Specs </t>
  </si>
  <si>
    <t>Step 2: Digraphs and Trigraphs</t>
  </si>
  <si>
    <t>Rapid Phonics Teaching Guide 2</t>
  </si>
  <si>
    <t>Bish, Bash and Bosh</t>
  </si>
  <si>
    <t>Come Camping</t>
  </si>
  <si>
    <t>Cats and Dogs</t>
  </si>
  <si>
    <t>Ellee to the Rescue</t>
  </si>
  <si>
    <t>Jack, Zack and Mack</t>
  </si>
  <si>
    <t>Keen to be Green</t>
  </si>
  <si>
    <t>Up in the Skies</t>
  </si>
  <si>
    <t>Hornets in the Fort</t>
  </si>
  <si>
    <t>Monsters of the Deep</t>
  </si>
  <si>
    <t xml:space="preserve">Stuck! </t>
  </si>
  <si>
    <t>Dragons for Beginners</t>
  </si>
  <si>
    <t>Hal the Hook</t>
  </si>
  <si>
    <t>The Rocket</t>
  </si>
  <si>
    <t>The Foolish Baboon</t>
  </si>
  <si>
    <t>A Bit Off the Top</t>
  </si>
  <si>
    <t>All Ears!</t>
  </si>
  <si>
    <t>Step 3: Alternative Spellings</t>
  </si>
  <si>
    <t>Rapid Phonics Teaching Guide 3</t>
  </si>
  <si>
    <t>Arctic Explorers</t>
  </si>
  <si>
    <t>A Stampede of Millipedes</t>
  </si>
  <si>
    <t>Eddy</t>
  </si>
  <si>
    <t>Going Wild</t>
  </si>
  <si>
    <t>Make a Wind Vane</t>
  </si>
  <si>
    <t>The Forest of Fear</t>
  </si>
  <si>
    <t>The Quest Begins</t>
  </si>
  <si>
    <t>Be a Bird Spotter</t>
  </si>
  <si>
    <t xml:space="preserve">Dinosaur Dash! </t>
  </si>
  <si>
    <t xml:space="preserve">Dora the Dinosaur </t>
  </si>
  <si>
    <t>Dreadful Weather</t>
  </si>
  <si>
    <t xml:space="preserve">Ride It! </t>
  </si>
  <si>
    <t>Serpent Alert!</t>
  </si>
  <si>
    <t>Who Put That There?</t>
  </si>
  <si>
    <t xml:space="preserve">Zoom to Blue Planet! </t>
  </si>
  <si>
    <t>Amazing Snakes</t>
  </si>
  <si>
    <t xml:space="preserve">Keeping Fit </t>
  </si>
  <si>
    <t>Patch</t>
  </si>
  <si>
    <t>Shark Rock</t>
  </si>
  <si>
    <t xml:space="preserve">The Cleverest Animal </t>
  </si>
  <si>
    <t>Water, Water!</t>
  </si>
  <si>
    <t>Wilbur and the Whale</t>
  </si>
  <si>
    <t>Classroom resources</t>
  </si>
  <si>
    <t>Rapid Phonics Flashcards </t>
  </si>
  <si>
    <t>Rapid Phonics Wallchart</t>
  </si>
  <si>
    <t>Rapid Phonics Programme Handbook</t>
  </si>
  <si>
    <t>Digital Subscriptions</t>
  </si>
  <si>
    <t>Rapid Phonics Online Small School Annual Subscription (0-100 Users)</t>
  </si>
  <si>
    <t>Rapid Phonics Online Medium School Annual Subscription (101-300 Users)</t>
  </si>
  <si>
    <t>Rapid Phonics Online Large School Annual Subscription (301-500+ Users)</t>
  </si>
  <si>
    <t>RAPID STARTER</t>
  </si>
  <si>
    <t xml:space="preserve">Rapid Starter Pack (1x16) </t>
  </si>
  <si>
    <t xml:space="preserve">Rapid Starter Value Pack (6x16) </t>
  </si>
  <si>
    <t>Rapid Starter Teaching Guide</t>
  </si>
  <si>
    <t>Starter 1</t>
  </si>
  <si>
    <t>Benchmark Book: Game On!</t>
  </si>
  <si>
    <t>Set A</t>
  </si>
  <si>
    <t>Blow Up!</t>
  </si>
  <si>
    <t>Going Up!</t>
  </si>
  <si>
    <t>Ice Surprise</t>
  </si>
  <si>
    <t>Watch Out!</t>
  </si>
  <si>
    <t>Set B</t>
  </si>
  <si>
    <t>Bigger and Better</t>
  </si>
  <si>
    <t>Feel the Fear</t>
  </si>
  <si>
    <t>I Dare You!</t>
  </si>
  <si>
    <t>Rock On!</t>
  </si>
  <si>
    <t>Starter 2</t>
  </si>
  <si>
    <t>Benchmark Book: Mud and Mess</t>
  </si>
  <si>
    <t>Catch It!</t>
  </si>
  <si>
    <t>Get Wet!</t>
  </si>
  <si>
    <t>Good Exercise</t>
  </si>
  <si>
    <t>Holes</t>
  </si>
  <si>
    <t>If I Had a Hammer</t>
  </si>
  <si>
    <t>Perfect Pets</t>
  </si>
  <si>
    <t>Shopping</t>
  </si>
  <si>
    <t>What Goes Up!</t>
  </si>
  <si>
    <t>Rapid Starter 1-2 Teaching Guide</t>
  </si>
  <si>
    <t>RAPID READING, SERIES 1, STAGES 1-3</t>
  </si>
  <si>
    <t xml:space="preserve">Rapid Reading Series 1 Stage 1-3 Pack (1x24) </t>
  </si>
  <si>
    <t>Rapid Reading Series 1 Stage 1-3 Pack (6x24)</t>
  </si>
  <si>
    <t>Rapid Stages 1-3 Teaching Guide (Series 1)</t>
  </si>
  <si>
    <t>Rapid Stages 1-3 Teaching Guide (Series 2)</t>
  </si>
  <si>
    <t>Stage 1</t>
  </si>
  <si>
    <t xml:space="preserve">Benchmark Book: Schools and Ghouls </t>
  </si>
  <si>
    <t xml:space="preserve">Trunk Tales </t>
  </si>
  <si>
    <t xml:space="preserve">Chimps and Us </t>
  </si>
  <si>
    <t xml:space="preserve">Big Cats, Small Cats </t>
  </si>
  <si>
    <t xml:space="preserve">Super Snakes </t>
  </si>
  <si>
    <t xml:space="preserve">Chocolate Chunks </t>
  </si>
  <si>
    <t xml:space="preserve">Daring Dogs </t>
  </si>
  <si>
    <t xml:space="preserve">Monsters! </t>
  </si>
  <si>
    <t>Sports Mad</t>
  </si>
  <si>
    <t>Stage 2</t>
  </si>
  <si>
    <t xml:space="preserve">Benchmark Book: Saving the Day </t>
  </si>
  <si>
    <t xml:space="preserve">Just the Job </t>
  </si>
  <si>
    <t xml:space="preserve">Don't Drop It! </t>
  </si>
  <si>
    <t xml:space="preserve">Do You Believe It? </t>
  </si>
  <si>
    <t xml:space="preserve">Creepy Castles </t>
  </si>
  <si>
    <t xml:space="preserve">Dragons </t>
  </si>
  <si>
    <t xml:space="preserve">Knights and Fights </t>
  </si>
  <si>
    <t xml:space="preserve">Treasure! </t>
  </si>
  <si>
    <t>Stage 3</t>
  </si>
  <si>
    <t xml:space="preserve">Benchmark Book: Fearless and Foolish </t>
  </si>
  <si>
    <t xml:space="preserve">Under the Sea </t>
  </si>
  <si>
    <t xml:space="preserve">Huge and Hairy </t>
  </si>
  <si>
    <t xml:space="preserve">Savage Beasts </t>
  </si>
  <si>
    <t xml:space="preserve">Beyond the Stars </t>
  </si>
  <si>
    <t xml:space="preserve">Big Bangs </t>
  </si>
  <si>
    <t xml:space="preserve">Ship Shape </t>
  </si>
  <si>
    <t xml:space="preserve">Jelly Trouble </t>
  </si>
  <si>
    <t xml:space="preserve">What a Monster! </t>
  </si>
  <si>
    <t>RAPID READING, SERIES 1, STAGES 4-6</t>
  </si>
  <si>
    <t>Rapid Reading Series 1 Stage 4-6 Pack (1x24)</t>
  </si>
  <si>
    <t>Rapid Reading Series 1 Stages 4-6 Value Pack (6x24)</t>
  </si>
  <si>
    <t>Rapid Stages 4-6 Teaching Guide (Series 2)</t>
  </si>
  <si>
    <t>Rapid Stages 4-6 Teaching Guide (Series 1)</t>
  </si>
  <si>
    <t>Stage 4</t>
  </si>
  <si>
    <t xml:space="preserve">Benchmark Book: Double Trouble </t>
  </si>
  <si>
    <t xml:space="preserve">Robot's Rule! </t>
  </si>
  <si>
    <t xml:space="preserve">Zoooom! </t>
  </si>
  <si>
    <t xml:space="preserve">Huge and Hungry </t>
  </si>
  <si>
    <t xml:space="preserve">Wild and Windy </t>
  </si>
  <si>
    <t>Ant Attack</t>
  </si>
  <si>
    <t xml:space="preserve">Rats! </t>
  </si>
  <si>
    <t xml:space="preserve">Fly Power </t>
  </si>
  <si>
    <t xml:space="preserve">Bloodsuckers </t>
  </si>
  <si>
    <t>Stage 5</t>
  </si>
  <si>
    <t xml:space="preserve">Benchmark Book: Aliens and Enemies </t>
  </si>
  <si>
    <t xml:space="preserve">Fun with Food </t>
  </si>
  <si>
    <t>Scary Hair</t>
  </si>
  <si>
    <t>Space School</t>
  </si>
  <si>
    <t xml:space="preserve">Fun or Fear? </t>
  </si>
  <si>
    <t xml:space="preserve">Mountain Madness </t>
  </si>
  <si>
    <t xml:space="preserve">Tomb Trouble </t>
  </si>
  <si>
    <t xml:space="preserve">Water World </t>
  </si>
  <si>
    <t xml:space="preserve">Antarctic Adventures </t>
  </si>
  <si>
    <t>Stage 6</t>
  </si>
  <si>
    <t xml:space="preserve">Benchmark Book: Heading for Danger </t>
  </si>
  <si>
    <t xml:space="preserve">Dangers of the Deep </t>
  </si>
  <si>
    <t>Code Breakers</t>
  </si>
  <si>
    <t>Mystery in the Skies</t>
  </si>
  <si>
    <t xml:space="preserve">Ghostly </t>
  </si>
  <si>
    <t xml:space="preserve">Animal Heroes </t>
  </si>
  <si>
    <t xml:space="preserve">Deadly </t>
  </si>
  <si>
    <t xml:space="preserve">Trapped! </t>
  </si>
  <si>
    <t xml:space="preserve">Extreme Fear </t>
  </si>
  <si>
    <t>RAPID READING, SERIES 2, STAGES 1-3</t>
  </si>
  <si>
    <t>Rapid Reading Series 2 Stages 1-3 Pack (1x24)</t>
  </si>
  <si>
    <t>Rapid Reading Series 2 Stages 1-3 Value Pack (6x24)</t>
  </si>
  <si>
    <t xml:space="preserve">Rapid Stages 1-3 Teaching Guide (Series 2) </t>
  </si>
  <si>
    <t>Benchmark Book: To the Rescue</t>
  </si>
  <si>
    <t>Cool Caves</t>
  </si>
  <si>
    <t xml:space="preserve">Up and Away </t>
  </si>
  <si>
    <t>Watch Your Step!</t>
  </si>
  <si>
    <t xml:space="preserve">White Water </t>
  </si>
  <si>
    <t>Bird Attack!</t>
  </si>
  <si>
    <t>Fierce Fish</t>
  </si>
  <si>
    <t xml:space="preserve">Pets and Pests </t>
  </si>
  <si>
    <t xml:space="preserve">Vets at Large </t>
  </si>
  <si>
    <t>Benchmark Book: On a Roll</t>
  </si>
  <si>
    <t>Football Crazy</t>
  </si>
  <si>
    <t>Look Out!</t>
  </si>
  <si>
    <t xml:space="preserve">Swim For It! </t>
  </si>
  <si>
    <t xml:space="preserve">Tricks and Tails </t>
  </si>
  <si>
    <t>Great Ideas!</t>
  </si>
  <si>
    <t>Ice Age</t>
  </si>
  <si>
    <t xml:space="preserve">Lost! </t>
  </si>
  <si>
    <t>Wind Power</t>
  </si>
  <si>
    <t>Benchmark Book: The Last Laugh</t>
  </si>
  <si>
    <t xml:space="preserve">Mighty Machines </t>
  </si>
  <si>
    <t>Space Junk!</t>
  </si>
  <si>
    <t xml:space="preserve">Super-Sized! </t>
  </si>
  <si>
    <t xml:space="preserve">Testing Times </t>
  </si>
  <si>
    <t>Blood Thirsty!</t>
  </si>
  <si>
    <t xml:space="preserve">Creepy Crawly! </t>
  </si>
  <si>
    <t>Itchy Scratchy!</t>
  </si>
  <si>
    <t xml:space="preserve">What a Stink! </t>
  </si>
  <si>
    <t>RAPID READING, SERIES 2, STAGES 4-6</t>
  </si>
  <si>
    <t>Rapid Reading Series 2 Stages 4-6 Pack (1x24)</t>
  </si>
  <si>
    <t>Rapid Reading Series 2 Stages 4-6 Value Pack (6x24)</t>
  </si>
  <si>
    <t>Benchmark Book: Problem Solved!</t>
  </si>
  <si>
    <t xml:space="preserve">Final Score </t>
  </si>
  <si>
    <t xml:space="preserve">Lift-Off! </t>
  </si>
  <si>
    <t xml:space="preserve">Pirate Trouble </t>
  </si>
  <si>
    <t xml:space="preserve">What's Cooking? </t>
  </si>
  <si>
    <t xml:space="preserve">Action! </t>
  </si>
  <si>
    <t>It's a Mystery!</t>
  </si>
  <si>
    <t xml:space="preserve">Pet Alert </t>
  </si>
  <si>
    <t>Take Two</t>
  </si>
  <si>
    <t>Benchmark Book: Greeks and Green</t>
  </si>
  <si>
    <t>Into the Dark</t>
  </si>
  <si>
    <t>Romans Rule!</t>
  </si>
  <si>
    <t>Secrets of the Tomb</t>
  </si>
  <si>
    <t xml:space="preserve">Viking Raiders! </t>
  </si>
  <si>
    <t xml:space="preserve">Heat Wave </t>
  </si>
  <si>
    <t xml:space="preserve">Over and Out </t>
  </si>
  <si>
    <t>Power Pack</t>
  </si>
  <si>
    <t>Secrets and Sounds</t>
  </si>
  <si>
    <t>Benchmark Book: Reality Check</t>
  </si>
  <si>
    <t>Fire in the Sky</t>
  </si>
  <si>
    <t>Jungle Quest</t>
  </si>
  <si>
    <t>Legends of Stonehenge</t>
  </si>
  <si>
    <t>Lost Cities</t>
  </si>
  <si>
    <t>Energy Boost</t>
  </si>
  <si>
    <t xml:space="preserve">Music Makers </t>
  </si>
  <si>
    <t xml:space="preserve">On the Ball </t>
  </si>
  <si>
    <t>The Yuk Factor</t>
  </si>
  <si>
    <t>RAPID READING, STAGES 7-9</t>
  </si>
  <si>
    <t>Rapid Reading Stages 7-9 Pack (1x24)</t>
  </si>
  <si>
    <t xml:space="preserve">Rapid Reading Stages 7-9 Value Pack (6x24) </t>
  </si>
  <si>
    <t>Rapid Stages 7-9 Teaching and Assessment Guide</t>
  </si>
  <si>
    <t>Stage 7</t>
  </si>
  <si>
    <t>Benchmark Book: Lost and Found</t>
  </si>
  <si>
    <t xml:space="preserve">Kidnapped! </t>
  </si>
  <si>
    <t>The Rat Trap Thief</t>
  </si>
  <si>
    <t xml:space="preserve">Sky Boy </t>
  </si>
  <si>
    <t xml:space="preserve">Water Girl </t>
  </si>
  <si>
    <t xml:space="preserve">Polar Peril </t>
  </si>
  <si>
    <t xml:space="preserve">The Demon Knight </t>
  </si>
  <si>
    <t xml:space="preserve">The Sorceress </t>
  </si>
  <si>
    <t xml:space="preserve">The Tiger's Revenge </t>
  </si>
  <si>
    <t>Stage 8</t>
  </si>
  <si>
    <t>Benchmark Book: The Green Cloud</t>
  </si>
  <si>
    <t xml:space="preserve">Backstage Horror </t>
  </si>
  <si>
    <t xml:space="preserve">Festival Fever </t>
  </si>
  <si>
    <t xml:space="preserve">Fishing for Trouble </t>
  </si>
  <si>
    <t xml:space="preserve">Spot the Difference </t>
  </si>
  <si>
    <t xml:space="preserve">Cut-throat Carver </t>
  </si>
  <si>
    <t xml:space="preserve">Friendly Fire </t>
  </si>
  <si>
    <t xml:space="preserve">The Brass Telescope </t>
  </si>
  <si>
    <t xml:space="preserve">The Football Match </t>
  </si>
  <si>
    <t>Stage 9</t>
  </si>
  <si>
    <t xml:space="preserve">Benchmark Book: Burning Hope </t>
  </si>
  <si>
    <t>My Highly Private Holiday Diary</t>
  </si>
  <si>
    <t xml:space="preserve">My Super Secret School Diary </t>
  </si>
  <si>
    <t xml:space="preserve">The Air Raid </t>
  </si>
  <si>
    <t xml:space="preserve">The Pickpocket </t>
  </si>
  <si>
    <t xml:space="preserve">Curse of the Movie Mummy </t>
  </si>
  <si>
    <t xml:space="preserve">Prize Throw </t>
  </si>
  <si>
    <t xml:space="preserve">Running Tracks </t>
  </si>
  <si>
    <t xml:space="preserve">Shipwreck Disaster </t>
  </si>
  <si>
    <t>Rapid Reading Online Small School Annual Subscription (0-100 Users)</t>
  </si>
  <si>
    <t>Rapid Reading Online Medium School Annual Subscription (101-300 Users)</t>
  </si>
  <si>
    <t>Rapid Reading Online Large School Annual Subscription (301-500+ Users)</t>
  </si>
  <si>
    <t xml:space="preserve">Price </t>
  </si>
  <si>
    <t>Red Rocket Readers Phonics</t>
  </si>
  <si>
    <t>Pre-Reading</t>
  </si>
  <si>
    <t>Red Rocket Readers: Alphabet Explorers Classroom Library (1x30)</t>
  </si>
  <si>
    <t>Red Rocket Readers: Blend Explorers Classroom Library (1x22)</t>
  </si>
  <si>
    <t>Red Rocket Readers: Sound Explorers Classroom Library (1x26)</t>
  </si>
  <si>
    <t>Decodable Explorers Fiction A</t>
  </si>
  <si>
    <t>Red Rocket Readers: Decodable Explorers Fiction A Classroom Library (1x64)</t>
  </si>
  <si>
    <t>Decodable Explorers Fiction Set 1: s a t p i n m</t>
  </si>
  <si>
    <t>Red Rocket Readers Decodable Explorers: Tam on the Mat</t>
  </si>
  <si>
    <t>Red Rocket Readers Decodable Explorers: Nan</t>
  </si>
  <si>
    <t>Red Rocket Readers Decodable Explorers: No, Tam!</t>
  </si>
  <si>
    <t>Red Rocket Readers Decodable Explorers: Pin It</t>
  </si>
  <si>
    <t>Red Rocket Readers Decodable Explorers: Pipi Is In It</t>
  </si>
  <si>
    <t>Red Rocket Readers Decodable Explorers: Snip Snap</t>
  </si>
  <si>
    <t>Red Rocket Readers Decodable Explorers: A Trip</t>
  </si>
  <si>
    <t>Red Rocket Readers Decodable Explorers: Tip, Tap, Spin</t>
  </si>
  <si>
    <t>Decodable Explorers Fiction Set 2: d g o c k</t>
  </si>
  <si>
    <t>Red Rocket Readers Decodable Explorers: Charlie and Pipi</t>
  </si>
  <si>
    <t>S</t>
  </si>
  <si>
    <t>Red Rocket Readers Decodable Explorers: Dig a Pit</t>
  </si>
  <si>
    <t>Red Rocket Readers Decodable Explorers: Tom’s Toy Top</t>
  </si>
  <si>
    <t>Red Rocket Readers Decodable Explorers: 3 Sad Pigs</t>
  </si>
  <si>
    <t>Red Rocket Readers Decodable Explorers: Sand Got In</t>
  </si>
  <si>
    <t>Red Rocket Readers Decodable Explorers: Stop Mac!</t>
  </si>
  <si>
    <t>Red Rocket Readers Decodable Explorers: I Can Go!</t>
  </si>
  <si>
    <t>Red Rocket Readers Decodable Explorers: Making Art</t>
  </si>
  <si>
    <t>Decodable Explorers Fiction Set 3: ck e u r</t>
  </si>
  <si>
    <t>Red Rocket Readers Decodable Explorers: Sneaky Max</t>
  </si>
  <si>
    <t>Red Rocket Readers Decodable Explorers: The Ant Nest</t>
  </si>
  <si>
    <t>Red Rocket Readers Decodable Explorers: Top Rock Camp</t>
  </si>
  <si>
    <t xml:space="preserve">Red Rocket Readers Decodable Explorers: Grace Bops to the Band </t>
  </si>
  <si>
    <t>Red Rocket Readers Decodable Explorers: Little Red Riding Hood</t>
  </si>
  <si>
    <t>Red Rocket Readers Decodable Explorers: Moon Trip</t>
  </si>
  <si>
    <t>Red Rocket Readers Decodable Explorers: Rabbit’s Trick</t>
  </si>
  <si>
    <t>Red Rocket Readers Decodable Explorers: Dad’s Mistake</t>
  </si>
  <si>
    <t>Decodable Explorers Fiction Set 4: h b f ff l ll ss</t>
  </si>
  <si>
    <t xml:space="preserve">Red Rocket Readers Decodable Explorers: The Best Gull Nest </t>
  </si>
  <si>
    <t>Red Rocket Readers Decodable Explorers: Fin’s Gift</t>
  </si>
  <si>
    <t>Red Rocket Readers Decodable Explorers: Lass Acts Up</t>
  </si>
  <si>
    <t>Red Rocket Readers Decodable Explorers: Beth’s Bus Track</t>
  </si>
  <si>
    <t xml:space="preserve">Red Rocket Readers Decodable Explorers: Grace’s Birthday Gifts </t>
  </si>
  <si>
    <t>Red Rocket Readers Decodable Explorers: A Big Mess</t>
  </si>
  <si>
    <t xml:space="preserve">Red Rocket Readers Decodable Explorers: 3 Billy Goats Gruff </t>
  </si>
  <si>
    <t>Red Rocket Readers Decodable Explorers: Hiding From Max</t>
  </si>
  <si>
    <t>Decodable Explorers Fiction Set 5: j qu v w x y z zz</t>
  </si>
  <si>
    <t xml:space="preserve">Red Rocket Readers Decodable Explorers: The Drink Stand </t>
  </si>
  <si>
    <t>Red Rocket Readers Decodable Explorers: The Big Mix Up</t>
  </si>
  <si>
    <t>Red Rocket Readers Decodable Explorers: Dress-Up Fun</t>
  </si>
  <si>
    <t>Red Rocket Readers Decodable Explorers: Animal Rhymes</t>
  </si>
  <si>
    <t xml:space="preserve">Red Rocket Readers Decodable Explorers: Max Knows </t>
  </si>
  <si>
    <t>Red Rocket Readers Decodable Explorers: Whale Watchers</t>
  </si>
  <si>
    <t>Red Rocket Readers Decodable Explorers: Our Pockets</t>
  </si>
  <si>
    <t>Red Rocket Readers Decodable Explorers: Never Cry Wolf</t>
  </si>
  <si>
    <t>Decodable Explorers Fiction Set 6: th ch ng sh wh ph</t>
  </si>
  <si>
    <t>Red Rocket Readers Decodable Explorers: Buddy on a Trip</t>
  </si>
  <si>
    <t>Red Rocket Readers Decodable Explorers: The Sad King</t>
  </si>
  <si>
    <t>Red Rocket Readers Decodable Explorers: She Sees Shapes</t>
  </si>
  <si>
    <t>Red Rocket Readers Decodable Explorers: Charlie’s Birthday Surprise</t>
  </si>
  <si>
    <t>Red Rocket Readers Decodable Explorers: Cleo’s Big Move</t>
  </si>
  <si>
    <t>Red Rocket Readers Decodable Explorers: A Lesson for Beth and Charlie</t>
  </si>
  <si>
    <t>Red Rocket Readers Decodable Explorers: Play Musical Chairs</t>
  </si>
  <si>
    <t>Red Rocket Readers Decodable Explorers: Help the Whales</t>
  </si>
  <si>
    <t>Decodable Explorers Fiction Set 7: Long a, Long e, Long i Long o</t>
  </si>
  <si>
    <t>Red Rocket Readers Decodable Explorers: Rainy Day Cake Bake</t>
  </si>
  <si>
    <t>Red Rocket Readers Decodable Explorers: Beach Ball</t>
  </si>
  <si>
    <t xml:space="preserve">Red Rocket Readers Decodable Explorers: Sights at Night </t>
  </si>
  <si>
    <t>Red Rocket Readers Decodable Explorers: The Little Row Boat</t>
  </si>
  <si>
    <t>Red Rocket Readers Decodable Explorers: The Zoo Cook</t>
  </si>
  <si>
    <t>Red Rocket Readers Decodable Explorers: Sanjay’s New School</t>
  </si>
  <si>
    <t>Red Rocket Readers Decodable Explorers: Tale of Stone Soup</t>
  </si>
  <si>
    <t>Red Rocket Readers Decodable Explorers: Grace the Brave</t>
  </si>
  <si>
    <t>Decodable Explorers Fiction Set 8: R-controlled vowel, Long u</t>
  </si>
  <si>
    <t xml:space="preserve">Red Rocket Readers Decodable Explorers: Beth’s Fishing Adventure </t>
  </si>
  <si>
    <t>Red Rocket Readers Decodable Explorers: Charlie’s Farm Day</t>
  </si>
  <si>
    <t>Red Rocket Readers Decodable Explorers: Luke on Stage</t>
  </si>
  <si>
    <t>Red Rocket Readers Decodable Explorers: Troy’s Choice</t>
  </si>
  <si>
    <t>Red Rocket Readers Decodable Explorers: Bumper Car Fun</t>
  </si>
  <si>
    <t>Red Rocket Readers Decodable Explorers: What Did I Hear?</t>
  </si>
  <si>
    <t>Red Rocket Readers Decodable Explorers: Grace’s Fairy Party</t>
  </si>
  <si>
    <t>Red Rocket Readers Decodable Explorers: Hare and Tortoise Race</t>
  </si>
  <si>
    <t>Decodable Explorers Non-Fiction A</t>
  </si>
  <si>
    <t>Red Rocket Readers: Decodable Explorers Non-Fiction A Classroom Library (1x64)</t>
  </si>
  <si>
    <t>Decodable Explorers Non-Fiction Set 1: s a t p i n m</t>
  </si>
  <si>
    <t>Red Rocket Readers Decodable Explorers: Pasta, Pasta, Pasta!</t>
  </si>
  <si>
    <t>Red Rocket Readers Decodable Explorers: Tin Man</t>
  </si>
  <si>
    <t>Red Rocket Readers Decodable Explorers: Twin Pandas</t>
  </si>
  <si>
    <t>Red Rocket Readers Decodable Explorers: What is in It?</t>
  </si>
  <si>
    <t>Red Rocket Readers Decodable Explorers: Paint It</t>
  </si>
  <si>
    <t>Coming Feb 25</t>
  </si>
  <si>
    <t>Red Rocket Readers Decodable Explorers: Pinata</t>
  </si>
  <si>
    <t>Red Rocket Readers Decodable Explorers: Sit and Tap</t>
  </si>
  <si>
    <t>Red Rocket Readers Decodable Explorers: Tap for Sap</t>
  </si>
  <si>
    <t>Decodable Explorers Non-Fiction Set 2: d g o c k</t>
  </si>
  <si>
    <t>Red Rocket Readers Decodable Explorers: Ants Took It</t>
  </si>
  <si>
    <t>Red Rocket Readers Decodable Explorers: Dancing</t>
  </si>
  <si>
    <t>Red Rocket Readers Decodable Explorers: Kas and Kit on the Mat</t>
  </si>
  <si>
    <t>Red Rocket Readers Decodable Explorers: Tom Did It</t>
  </si>
  <si>
    <t>Red Rocket Readers Decodable Explorers: A Sand Pit Dig</t>
  </si>
  <si>
    <t>Red Rocket Readers Decodable Explorers: Good Dog Koko</t>
  </si>
  <si>
    <t>Red Rocket Readers Decodable Explorers: Spots and Dogs</t>
  </si>
  <si>
    <t>Red Rocket Readers Decodable Explorers: Stop and Go</t>
  </si>
  <si>
    <t>Decodable Explorers Non-Fiction Set 3: ck e u r</t>
  </si>
  <si>
    <t xml:space="preserve">Red Rocket Readers Decodable Explorers: Magic Tricks </t>
  </si>
  <si>
    <t>Red Rocket Readers Decodable Explorers: Camp Rocks</t>
  </si>
  <si>
    <t xml:space="preserve">Red Rocket Readers Decodable Explorers: Out and About </t>
  </si>
  <si>
    <t>Red Rocket Readers Decodable Explorers: Super Strong!</t>
  </si>
  <si>
    <t>Red Rocket Readers Decodable Explorers: Make a Set</t>
  </si>
  <si>
    <t>Red Rocket Readers Decodable Explorers: Puppets</t>
  </si>
  <si>
    <t>Red Rocket Readers Decodable Explorers: Race Time</t>
  </si>
  <si>
    <t>Red Rocket Readers Decodable Explorers: Up and Under</t>
  </si>
  <si>
    <t>Decodable Explorers Non-Fiction Set 4: h b f ff l ll ss</t>
  </si>
  <si>
    <t>Red Rocket Readers Decodable Explorers: Dress to Impress</t>
  </si>
  <si>
    <t>Red Rocket Readers Decodable Explorers: Fill a Balloon</t>
  </si>
  <si>
    <t>Red Rocket Readers Decodable Explorers: Fluffy Slime Fun</t>
  </si>
  <si>
    <t>Red Rocket Readers Decodable Explorers: Frog's Life Cycle</t>
  </si>
  <si>
    <t>Red Rocket Readers Decodable Explorers: Assemble a Robot</t>
  </si>
  <si>
    <t>Red Rocket Readers Decodable Explorers: Blend It</t>
  </si>
  <si>
    <t>Red Rocket Readers Decodable Explorers: Build a Treehouse</t>
  </si>
  <si>
    <t>Red Rocket Readers Decodable Explorers: Helpers</t>
  </si>
  <si>
    <t>Decodable Explorers Non-Fiction Set 5: j qu v w x y z zz</t>
  </si>
  <si>
    <t>Red Rocket Readers Decodable Explorers: Earth's Solar System</t>
  </si>
  <si>
    <t>Red Rocket Readers Decodable Explorers: Quake Zone</t>
  </si>
  <si>
    <t>Red Rocket Readers Decodable Explorers: T Rex Was King</t>
  </si>
  <si>
    <t>Red Rocket Readers Decodable Explorers: The Amazing Honey Harvest</t>
  </si>
  <si>
    <t>Red Rocket Readers Decodable Explorers: Amazing Reptiles</t>
  </si>
  <si>
    <t>Red Rocket Readers Decodable Explorers: Extreme Biking</t>
  </si>
  <si>
    <t>Red Rocket Readers Decodable Explorers: Quick Quiz Questions</t>
  </si>
  <si>
    <t>Red Rocket Readers Decodable Explorers: The Puzzle Project</t>
  </si>
  <si>
    <t>Decodable Explorers Non-Fiction Set 6: th ch ng sh wh ph</t>
  </si>
  <si>
    <t>Red Rocket Readers Decodable Explorers: Healthy Oceans</t>
  </si>
  <si>
    <t>Red Rocket Readers Decodable Explorers: Sea Animals</t>
  </si>
  <si>
    <t>Red Rocket Readers Decodable Explorers: Swim Time</t>
  </si>
  <si>
    <t>Red Rocket Readers Decodable Explorers: Watch a Show</t>
  </si>
  <si>
    <t>Red Rocket Readers Decodable Explorers: Charts and Graphs</t>
  </si>
  <si>
    <t>Red Rocket Readers Decodable Explorers: Fit and Healthy</t>
  </si>
  <si>
    <t>Red Rocket Readers Decodable Explorers: Past and Present</t>
  </si>
  <si>
    <t>Red Rocket Readers Decodable Explorers: Sharing Photos</t>
  </si>
  <si>
    <t>Decodable Explorers Non-Fiction Set 7: Long a, Long e, Long i Long o</t>
  </si>
  <si>
    <t>Red Rocket Readers Decodable Explorers: Plant Life Cycle</t>
  </si>
  <si>
    <t>Red Rocket Readers Decodable Explorers: Powerful Storms</t>
  </si>
  <si>
    <t xml:space="preserve">Red Rocket Readers Decodable Explorers: Rain Cycle </t>
  </si>
  <si>
    <t>Red Rocket Readers Decodable Explorers: Trees Are Great!</t>
  </si>
  <si>
    <t>Red Rocket Readers Decodable Explorers: Easy Pancakes</t>
  </si>
  <si>
    <t>Red Rocket Readers Decodable Explorers: Giant Pandas</t>
  </si>
  <si>
    <t>Red Rocket Readers Decodable Explorers: Illustrate a Story</t>
  </si>
  <si>
    <t>Red Rocket Readers Decodable Explorers: Save the Sea Dogs</t>
  </si>
  <si>
    <t>Decodable Explorers Non-Fiction Set 8: R-controlled vowel, Long u</t>
  </si>
  <si>
    <t xml:space="preserve">Red Rocket Readers Decodable Explorers: Create a Book </t>
  </si>
  <si>
    <t>Red Rocket Readers Decodable Explorers: Earth's Future</t>
  </si>
  <si>
    <t xml:space="preserve">Red Rocket Readers Decodable Explorers: More Butterflies </t>
  </si>
  <si>
    <t xml:space="preserve">Red Rocket Readers Decodable Explorers: Working Hard </t>
  </si>
  <si>
    <t>Red Rocket Readers Decodable Explorers: Learn to Surf</t>
  </si>
  <si>
    <t>Red Rocket Readers Decodable Explorers: Nocturnal Creatures</t>
  </si>
  <si>
    <t>Red Rocket Readers Decodable Explorers: Protect the Rainforests</t>
  </si>
  <si>
    <t>Red Rocket Readers Decodable Explorers: Sea Turtle Protection</t>
  </si>
  <si>
    <t xml:space="preserve">Fluency Boost </t>
  </si>
  <si>
    <t>Red Rocket Readers: Decodable Explorers Fluency Boost Non-Fiction Classroom Library (1x16)</t>
  </si>
  <si>
    <t>TO BE CONFIRMED</t>
  </si>
  <si>
    <t>??</t>
  </si>
  <si>
    <t>Decodable Explorers Fluency Boost Non-Fiction Set (1x16)</t>
  </si>
  <si>
    <t>Red Rocket Readers Decodable Explorers Fluency: Being Mindful</t>
  </si>
  <si>
    <t>Coming March 25</t>
  </si>
  <si>
    <t>CHECK PRICING CORRECT</t>
  </si>
  <si>
    <t>Red Rocket Readers Decodable Explorers Fluency: Body Power</t>
  </si>
  <si>
    <t>Red Rocket Readers Decodable Explorers Fluency: Enjoy the Water</t>
  </si>
  <si>
    <t>Red Rocket Readers Decodable Explorers Fluency: Forces of Nature</t>
  </si>
  <si>
    <t>Red Rocket Readers Decodable Explorers Fluency: Fun with Numbers</t>
  </si>
  <si>
    <t>Red Rocket Readers Decodable Explorers Fluency: In Fashion</t>
  </si>
  <si>
    <t>Red Rocket Readers Decodable Explorers Fluency: Learn from Fossils</t>
  </si>
  <si>
    <t>Red Rocket Readers Decodable Explorers Fluency: Moving Tides</t>
  </si>
  <si>
    <t>Red Rocket Readers Decodable Explorers Fluency: Play Ball</t>
  </si>
  <si>
    <t>Red Rocket Readers Decodable Explorers Fluency: Problems with Plastic</t>
  </si>
  <si>
    <t>Red Rocket Readers Decodable Explorers Fluency: Renewable Energy</t>
  </si>
  <si>
    <t>Red Rocket Readers Decodable Explorers Fluency: Rescuing Animals</t>
  </si>
  <si>
    <t>Red Rocket Readers Decodable Explorers Fluency: Saving Water</t>
  </si>
  <si>
    <t>Red Rocket Readers Decodable Explorers Fluency: Sharks</t>
  </si>
  <si>
    <t>Red Rocket Readers Decodable Explorers Fluency: Space Life</t>
  </si>
  <si>
    <t>Red Rocket Readers Decodable Explorers Fluency: Working Dogs</t>
  </si>
  <si>
    <t>Red Rocket Readers Levelled Readers</t>
  </si>
  <si>
    <t xml:space="preserve">Pre-Reading Level </t>
  </si>
  <si>
    <t>Pre-Reading Level Pink Classroom Library (1x48)</t>
  </si>
  <si>
    <t>Pre-Reading Level Pink Bookroom (6x48)</t>
  </si>
  <si>
    <t>Pre-Reading: Key Letters Fiction Set A (1x8)</t>
  </si>
  <si>
    <t>Dress-up Day</t>
  </si>
  <si>
    <t>Fruit for You</t>
  </si>
  <si>
    <t>Getting Ready</t>
  </si>
  <si>
    <t>Look at My Home</t>
  </si>
  <si>
    <t>Make Music</t>
  </si>
  <si>
    <t>Naughty Goldilocks</t>
  </si>
  <si>
    <t>Three Billy Goats Gruff</t>
  </si>
  <si>
    <t>X-Rays</t>
  </si>
  <si>
    <t>Pre-Reading: Key Letters Fiction Set B (1x8)</t>
  </si>
  <si>
    <t>Farm Friends</t>
  </si>
  <si>
    <t>Happy Birthday</t>
  </si>
  <si>
    <t>King of the Zoo</t>
  </si>
  <si>
    <t>Our Toy Box</t>
  </si>
  <si>
    <t>Paint a Picture</t>
  </si>
  <si>
    <t>Red Riding Hood</t>
  </si>
  <si>
    <t>Three Little Pigs</t>
  </si>
  <si>
    <t>Pre-Reading: Key Letters Non-Fiction Set A (1x8)</t>
  </si>
  <si>
    <t>At School</t>
  </si>
  <si>
    <t>From Eggs</t>
  </si>
  <si>
    <t>Games we Play</t>
  </si>
  <si>
    <t>Make a Salad</t>
  </si>
  <si>
    <t>Noisy Animals</t>
  </si>
  <si>
    <t>Plant a Plant</t>
  </si>
  <si>
    <t>Sea Life</t>
  </si>
  <si>
    <t>Who Has Stripes?</t>
  </si>
  <si>
    <t>Pre-Reading: Key Letters Non-Fiction Set B (1x8)</t>
  </si>
  <si>
    <t>An Apple Tree</t>
  </si>
  <si>
    <t>Bird Life</t>
  </si>
  <si>
    <t>Fun at the Park</t>
  </si>
  <si>
    <t>Get Moving!</t>
  </si>
  <si>
    <t>Looking at Bugs</t>
  </si>
  <si>
    <t>Machines That Go</t>
  </si>
  <si>
    <t>Out in Space</t>
  </si>
  <si>
    <t>Who Has Claws?</t>
  </si>
  <si>
    <t>Pre-Reading: Key Letters Fiction Set C (1x8)</t>
  </si>
  <si>
    <t>A Brave Girl</t>
  </si>
  <si>
    <t>Balloons Fly By</t>
  </si>
  <si>
    <t>Cross the River</t>
  </si>
  <si>
    <t>Getting Clean</t>
  </si>
  <si>
    <t>Having Fun</t>
  </si>
  <si>
    <t>How Many Legs?</t>
  </si>
  <si>
    <t>Noisy Traffic</t>
  </si>
  <si>
    <t>Who Swims Here?</t>
  </si>
  <si>
    <t>Pre-Reading: Key Letters Non-Fiction Set C (1x8)</t>
  </si>
  <si>
    <t>Animals in Danger</t>
  </si>
  <si>
    <t>Let's Go Riding</t>
  </si>
  <si>
    <t>Look After Pets</t>
  </si>
  <si>
    <t>Musical Instruments</t>
  </si>
  <si>
    <t>Name the Numbers</t>
  </si>
  <si>
    <t>Our World</t>
  </si>
  <si>
    <t>Things to Do</t>
  </si>
  <si>
    <t>We Like Sports</t>
  </si>
  <si>
    <t>Emergent Level</t>
  </si>
  <si>
    <t>Emergent Level Magenta Classroom Library (1x48)</t>
  </si>
  <si>
    <t>Emergent Level Magenta Bookroom (6x48)</t>
  </si>
  <si>
    <t>Emergent Level: Fiction Set A (1x8)</t>
  </si>
  <si>
    <t>Big Animals</t>
  </si>
  <si>
    <t>Going Up</t>
  </si>
  <si>
    <t>Hoppity Hop</t>
  </si>
  <si>
    <t>Let's Play Ball</t>
  </si>
  <si>
    <t>See Me Ride</t>
  </si>
  <si>
    <t>So Fast</t>
  </si>
  <si>
    <t>Stickybeak the Parrot</t>
  </si>
  <si>
    <t>What Can Fly?</t>
  </si>
  <si>
    <t>Emergent Level: Fiction Set B (1x8)</t>
  </si>
  <si>
    <t>Baking Day</t>
  </si>
  <si>
    <t>How Tall?</t>
  </si>
  <si>
    <t>Jump for Joy</t>
  </si>
  <si>
    <t>Listen to That</t>
  </si>
  <si>
    <t>Round and Round</t>
  </si>
  <si>
    <t>Slow Movers</t>
  </si>
  <si>
    <t>Up and Down</t>
  </si>
  <si>
    <t>Yes, Please!</t>
  </si>
  <si>
    <t>Emergent Level: Non-Fiction Set A (1x8)</t>
  </si>
  <si>
    <t>Come to the Library</t>
  </si>
  <si>
    <t>Opposites</t>
  </si>
  <si>
    <t>What Feels Cold?</t>
  </si>
  <si>
    <t>What Feels Sticky?</t>
  </si>
  <si>
    <t>What is Fun?</t>
  </si>
  <si>
    <t>What is Noisy?</t>
  </si>
  <si>
    <t>What is Quiet?</t>
  </si>
  <si>
    <t>Emergent Level: Non-Fiction Set B (1x8)</t>
  </si>
  <si>
    <t>Baby Animals</t>
  </si>
  <si>
    <t>Friends Are Fun</t>
  </si>
  <si>
    <t>Look How We Cook</t>
  </si>
  <si>
    <t>Toys That Can Go</t>
  </si>
  <si>
    <t>What Can You Smell?</t>
  </si>
  <si>
    <t>What is Inside?</t>
  </si>
  <si>
    <t>What Shape is This?</t>
  </si>
  <si>
    <t>Who Lives on a Farm?</t>
  </si>
  <si>
    <t>Emergent Level: Fiction Set C (1x8)</t>
  </si>
  <si>
    <t>Animal Races</t>
  </si>
  <si>
    <t>At the Beach</t>
  </si>
  <si>
    <t>Donkey's Tail</t>
  </si>
  <si>
    <t>In and Out</t>
  </si>
  <si>
    <t>Open and Close</t>
  </si>
  <si>
    <t>Our Weather</t>
  </si>
  <si>
    <t>Vegetable Basket</t>
  </si>
  <si>
    <t>We Like Fishing</t>
  </si>
  <si>
    <t>Emergent Level: Non-Fiction Set C (1x8)</t>
  </si>
  <si>
    <t>All Kinds of Ears</t>
  </si>
  <si>
    <t>Go! Go! Go!</t>
  </si>
  <si>
    <t>Hot Stuff</t>
  </si>
  <si>
    <t>Little Animals</t>
  </si>
  <si>
    <t>What Is Soft?</t>
  </si>
  <si>
    <t>Who Has Horns?</t>
  </si>
  <si>
    <t>Who Has Whiskers?</t>
  </si>
  <si>
    <t>Who Lives In The Sea?</t>
  </si>
  <si>
    <t>Emergent Level: Fiction Set D (1x8)</t>
  </si>
  <si>
    <t>A Visit From Charlie</t>
  </si>
  <si>
    <t>My Snack</t>
  </si>
  <si>
    <t>Too Busy</t>
  </si>
  <si>
    <t>Looking for Whales</t>
  </si>
  <si>
    <t>Sharing My Toys</t>
  </si>
  <si>
    <t>Going to Work</t>
  </si>
  <si>
    <t>Funny Clothes</t>
  </si>
  <si>
    <t>I Can Read</t>
  </si>
  <si>
    <t>Early Level 1</t>
  </si>
  <si>
    <t>Early 1 Level Red Classroom Library (1x48)</t>
  </si>
  <si>
    <t>Early 1 Level Red Bookroom (6x48)</t>
  </si>
  <si>
    <t>Early Level 1: Fiction Set A (1x8)</t>
  </si>
  <si>
    <t>A Quick Picnic</t>
  </si>
  <si>
    <t>Are You Hungry?</t>
  </si>
  <si>
    <t>Max Monkey</t>
  </si>
  <si>
    <t>My Hands</t>
  </si>
  <si>
    <t>Show Me a Shape</t>
  </si>
  <si>
    <t>Spots and Stripes</t>
  </si>
  <si>
    <t>The Flying Monkey</t>
  </si>
  <si>
    <t>Watch Me Swim</t>
  </si>
  <si>
    <t>Early Level 1: Fiction Set B (1x8)</t>
  </si>
  <si>
    <t>As Fast as You Can</t>
  </si>
  <si>
    <t>At the Airport</t>
  </si>
  <si>
    <t>Clean Up Time</t>
  </si>
  <si>
    <t>I Spy</t>
  </si>
  <si>
    <t>The Junk Box</t>
  </si>
  <si>
    <t>One Quiet Night</t>
  </si>
  <si>
    <t>Ready for Lift Off</t>
  </si>
  <si>
    <t>Zoom! Zoom!</t>
  </si>
  <si>
    <t>Early Level 1: Non-Fiction Set A (1x8)</t>
  </si>
  <si>
    <t>How Many Wheels?</t>
  </si>
  <si>
    <t xml:space="preserve">Close to Home   </t>
  </si>
  <si>
    <t>What Can Float?</t>
  </si>
  <si>
    <t>What Goes Fast?</t>
  </si>
  <si>
    <t>What Goes Up High?</t>
  </si>
  <si>
    <t>What is Round?</t>
  </si>
  <si>
    <t>What Tastes Good?</t>
  </si>
  <si>
    <t>What is in the Garden?</t>
  </si>
  <si>
    <t>Early Level 1: Non-Fiction Set B (1x8)</t>
  </si>
  <si>
    <t>Dinosaur Days</t>
  </si>
  <si>
    <t>Half Each</t>
  </si>
  <si>
    <t>I Like to Paint</t>
  </si>
  <si>
    <t>In My Lunchbox</t>
  </si>
  <si>
    <t>Water to Ice</t>
  </si>
  <si>
    <t>What is in the Sky?</t>
  </si>
  <si>
    <t>Who Helps Me?</t>
  </si>
  <si>
    <t>Whose Tail is This?</t>
  </si>
  <si>
    <t>Early Level 1: Fiction Set C (1x8)</t>
  </si>
  <si>
    <t>Blow Wind, Blow!</t>
  </si>
  <si>
    <t>Busy Buddy</t>
  </si>
  <si>
    <t>Faces Show Feelings</t>
  </si>
  <si>
    <t>Going to Ski</t>
  </si>
  <si>
    <t>Help Me Please</t>
  </si>
  <si>
    <t>Make a Snowman</t>
  </si>
  <si>
    <t>Sand Everywhere!</t>
  </si>
  <si>
    <t>What Will We Eat?</t>
  </si>
  <si>
    <t>Early Level 1: Non-Fiction Set C (1x8)</t>
  </si>
  <si>
    <t>Collecting</t>
  </si>
  <si>
    <t>Endangered Animals</t>
  </si>
  <si>
    <t>Hats On Heads</t>
  </si>
  <si>
    <t>Heavy Or Light?</t>
  </si>
  <si>
    <t>High, Higher, Highest</t>
  </si>
  <si>
    <t>Pairs of Feet</t>
  </si>
  <si>
    <t>This or That?</t>
  </si>
  <si>
    <t>Where Do Animals Sleep?</t>
  </si>
  <si>
    <t>Early Level 1: Fiction Set D (1x8)</t>
  </si>
  <si>
    <t>Graces Week of Fun</t>
  </si>
  <si>
    <t>It's a Rainbow</t>
  </si>
  <si>
    <t>Tricky Max Monkey</t>
  </si>
  <si>
    <t>Silly Bear</t>
  </si>
  <si>
    <t>Baby Whale's Jump</t>
  </si>
  <si>
    <t>Charlie's Birthday</t>
  </si>
  <si>
    <t>Shark Trouble</t>
  </si>
  <si>
    <t>Paint Me</t>
  </si>
  <si>
    <t>Early Level 2</t>
  </si>
  <si>
    <t>Early 2 Level Yellow Classroom Library (1x48)</t>
  </si>
  <si>
    <t>Early 2 Level Yellow Bookroom (6x48)</t>
  </si>
  <si>
    <t>Early Level 2: Fiction Set A (1x8)</t>
  </si>
  <si>
    <t>Hatching Eggs</t>
  </si>
  <si>
    <t>How do you Move?</t>
  </si>
  <si>
    <t>Mixing Paints</t>
  </si>
  <si>
    <t>No Bridge</t>
  </si>
  <si>
    <t>Pockets</t>
  </si>
  <si>
    <t>Rainbow Balloons</t>
  </si>
  <si>
    <t>The Weather Report</t>
  </si>
  <si>
    <t>We Forgot</t>
  </si>
  <si>
    <t>Early Level 2: Fiction Set B (1x8)</t>
  </si>
  <si>
    <t>The Birthday Surprise</t>
  </si>
  <si>
    <t>Carry Me</t>
  </si>
  <si>
    <t>Charlie's Boat</t>
  </si>
  <si>
    <t>A Forest Fire</t>
  </si>
  <si>
    <t>Helping the Zookeeper</t>
  </si>
  <si>
    <t>I Can't Whistle</t>
  </si>
  <si>
    <t>What Have You Got?</t>
  </si>
  <si>
    <t>Which One Is It?</t>
  </si>
  <si>
    <t>Early Level 2: Non-Fiction Set A (1x8)</t>
  </si>
  <si>
    <t>Big Machines</t>
  </si>
  <si>
    <t>Houses and Homes</t>
  </si>
  <si>
    <t>How Old Are You?</t>
  </si>
  <si>
    <t>Off To School</t>
  </si>
  <si>
    <t>Sets in Nature</t>
  </si>
  <si>
    <t>Things with Wings</t>
  </si>
  <si>
    <t>Volcanoes</t>
  </si>
  <si>
    <t>What Makes it Go?</t>
  </si>
  <si>
    <t>Early Level 2: Non-Fiction Set B (1x8)</t>
  </si>
  <si>
    <t>Animal Homes</t>
  </si>
  <si>
    <t>Making Milk</t>
  </si>
  <si>
    <t>Playground Games</t>
  </si>
  <si>
    <t>Super Spiders</t>
  </si>
  <si>
    <t>The Great Outdoors</t>
  </si>
  <si>
    <t>Top to Toe Counting</t>
  </si>
  <si>
    <t>What Could I Be?</t>
  </si>
  <si>
    <t>Early Level 2: Fiction Set C (1x8)</t>
  </si>
  <si>
    <t>All Kinds of Hair</t>
  </si>
  <si>
    <t>Everyone Reads</t>
  </si>
  <si>
    <t>Grandad's Place</t>
  </si>
  <si>
    <t>Helpful Max Monkey</t>
  </si>
  <si>
    <t>Hot Air Balloons</t>
  </si>
  <si>
    <t>Missing Heads</t>
  </si>
  <si>
    <t>Shadows</t>
  </si>
  <si>
    <t>Slow Down!</t>
  </si>
  <si>
    <t>Early Level 2: Non-Fiction Set C (1x8)</t>
  </si>
  <si>
    <t>Different Dogs</t>
  </si>
  <si>
    <t>Underground Explorers</t>
  </si>
  <si>
    <t>Grow a Garden</t>
  </si>
  <si>
    <t>So Strong!</t>
  </si>
  <si>
    <t>Making Tracks</t>
  </si>
  <si>
    <t>Move! Move! Move!</t>
  </si>
  <si>
    <t>On the Outside</t>
  </si>
  <si>
    <t>A Stormy Day</t>
  </si>
  <si>
    <t>Early Level 3 - Blue</t>
  </si>
  <si>
    <t>Early 3 Level Blue Classroom Library (1x48)</t>
  </si>
  <si>
    <t>Early 3 Level Blue Bookroom (6x48)</t>
  </si>
  <si>
    <t>Early Level 3: Fiction Set A (1x8)</t>
  </si>
  <si>
    <t>Brave Grace</t>
  </si>
  <si>
    <t>Buddy Likes to Ride</t>
  </si>
  <si>
    <t>Dirty Animals</t>
  </si>
  <si>
    <t>Fast and Noisy</t>
  </si>
  <si>
    <t>Go Left or Right</t>
  </si>
  <si>
    <t>Lots of Legs</t>
  </si>
  <si>
    <t>Our Tree House</t>
  </si>
  <si>
    <t>The Best Tail</t>
  </si>
  <si>
    <t>Early Level 3: Fiction Set B (1x8)</t>
  </si>
  <si>
    <t>Careful Counting</t>
  </si>
  <si>
    <t>Don't Smile!</t>
  </si>
  <si>
    <t>Feed the Ducks</t>
  </si>
  <si>
    <t>Our Family Band</t>
  </si>
  <si>
    <t>Robot at the Zoo</t>
  </si>
  <si>
    <t>Snack Time</t>
  </si>
  <si>
    <t>Time for a Swim</t>
  </si>
  <si>
    <t>Wiggly Tooth</t>
  </si>
  <si>
    <t>Early Level 3: Non-Fiction Set A (1x8)</t>
  </si>
  <si>
    <t>Animal Sizes</t>
  </si>
  <si>
    <t>The Chocolate Factory</t>
  </si>
  <si>
    <t>Jobs People Do</t>
  </si>
  <si>
    <t>Making a Book</t>
  </si>
  <si>
    <t>Puppy School</t>
  </si>
  <si>
    <t>Push or Pull</t>
  </si>
  <si>
    <t>Teeth</t>
  </si>
  <si>
    <t>T Rex</t>
  </si>
  <si>
    <t>Early Level 3: Non-Fiction Set B (1x8)</t>
  </si>
  <si>
    <t>Building Roads</t>
  </si>
  <si>
    <t>Dance, Dance, Dance!</t>
  </si>
  <si>
    <t>Life Cycle of a Plant</t>
  </si>
  <si>
    <t>Masks</t>
  </si>
  <si>
    <t>What Is It Made Of?</t>
  </si>
  <si>
    <t>Road Rules</t>
  </si>
  <si>
    <t>Wind</t>
  </si>
  <si>
    <t>Working Animals</t>
  </si>
  <si>
    <t>Early Level 3: Fiction Set C (1x8)</t>
  </si>
  <si>
    <t>The Hungry Boy</t>
  </si>
  <si>
    <t>Who Wins the Race?</t>
  </si>
  <si>
    <t>The Mailbox Man</t>
  </si>
  <si>
    <t>Our Puppet Show</t>
  </si>
  <si>
    <t>Umbrellas Go Up</t>
  </si>
  <si>
    <t>Turtle is Lost</t>
  </si>
  <si>
    <t>Magic Stone Soup</t>
  </si>
  <si>
    <t>Thirsty Baby Elephant</t>
  </si>
  <si>
    <t>Early Level 3: Non-Fiction Set C (1x8)</t>
  </si>
  <si>
    <t>About Lighthouses</t>
  </si>
  <si>
    <t>Caterpillar to Butterfly</t>
  </si>
  <si>
    <t>Good Things from Trees</t>
  </si>
  <si>
    <t>Learn About Birds</t>
  </si>
  <si>
    <t>Learning to Swim</t>
  </si>
  <si>
    <t>Look in the Mirror</t>
  </si>
  <si>
    <t>Ringing Bells</t>
  </si>
  <si>
    <t>Water from Rain</t>
  </si>
  <si>
    <t>Early Level 4 - Green</t>
  </si>
  <si>
    <t>Early 4 Level Green Classroom Library (1x48)</t>
  </si>
  <si>
    <t>Early 4 Level Green Bookroom (6x48)</t>
  </si>
  <si>
    <t>Early Level 4: Fiction Set A (1x8)</t>
  </si>
  <si>
    <t>All By Myself</t>
  </si>
  <si>
    <t>Baby Elephant's Trunk</t>
  </si>
  <si>
    <t>Breakfast at the Zoo</t>
  </si>
  <si>
    <t>Hide from Max Monkey</t>
  </si>
  <si>
    <t>Lost at the Zoo</t>
  </si>
  <si>
    <t>Mrs Snip Snap</t>
  </si>
  <si>
    <t>Once Upon a Time</t>
  </si>
  <si>
    <t>What Can You Read?</t>
  </si>
  <si>
    <t>Early Level 4: Fiction Set B (1x8)</t>
  </si>
  <si>
    <t>A Week With My Aunt</t>
  </si>
  <si>
    <t>Animal Art</t>
  </si>
  <si>
    <t>Hare and Tortoise</t>
  </si>
  <si>
    <t>Musical Chairs</t>
  </si>
  <si>
    <t>Shadows on the Wall</t>
  </si>
  <si>
    <t>Shark and Crab</t>
  </si>
  <si>
    <t>Tug-of-War</t>
  </si>
  <si>
    <t>Why is a Bird a Bird?</t>
  </si>
  <si>
    <t>Early Level 4: Non-Fiction Set A (1x8)</t>
  </si>
  <si>
    <t>Discover Dinosaurs</t>
  </si>
  <si>
    <t>Inventions Help Us</t>
  </si>
  <si>
    <t>Making Honey</t>
  </si>
  <si>
    <t>Odd One Out</t>
  </si>
  <si>
    <t>Out in the Snow</t>
  </si>
  <si>
    <t>Patterns</t>
  </si>
  <si>
    <t>Then and Now</t>
  </si>
  <si>
    <t>Early Level 4: Non-Fiction Set B (1x8)</t>
  </si>
  <si>
    <t>Animal Friends</t>
  </si>
  <si>
    <t>Fitness is Fun</t>
  </si>
  <si>
    <t>Icebergs</t>
  </si>
  <si>
    <t>Let's Make A Volcano</t>
  </si>
  <si>
    <t>Living Underground</t>
  </si>
  <si>
    <t>Presto Pizza</t>
  </si>
  <si>
    <t>Simple Technology</t>
  </si>
  <si>
    <t>Tricky Tangrams</t>
  </si>
  <si>
    <t>Early Level 4: Fiction Set C</t>
  </si>
  <si>
    <t>Bear Gets Stuck</t>
  </si>
  <si>
    <t>Charlie to the Rescue</t>
  </si>
  <si>
    <t>Dinner with Fox</t>
  </si>
  <si>
    <t>Don't Cry Wolf</t>
  </si>
  <si>
    <t>Funny Races</t>
  </si>
  <si>
    <t>Jungle Fire</t>
  </si>
  <si>
    <t>Make a Scarecrow</t>
  </si>
  <si>
    <t>Seal on the Loose</t>
  </si>
  <si>
    <t>Early Level 4: Non-Fiction Set C (1x8)</t>
  </si>
  <si>
    <t>Animal Defences</t>
  </si>
  <si>
    <t>Book Art</t>
  </si>
  <si>
    <t>Bugs and Beetles</t>
  </si>
  <si>
    <t>Help Our Oceans</t>
  </si>
  <si>
    <t>Keeping Safe</t>
  </si>
  <si>
    <t>The Moon</t>
  </si>
  <si>
    <t>Polar Bear Survival</t>
  </si>
  <si>
    <t>From Tadpole to Frog</t>
  </si>
  <si>
    <t>Fluency Level 1 - Orange</t>
  </si>
  <si>
    <t>Fluency 1 Level Orange Classroom Library (1x48)</t>
  </si>
  <si>
    <t>Fluency 1 Level Orange Bookroom (6x48)</t>
  </si>
  <si>
    <t>Fluency Level 1: Fiction Set A (1x8)</t>
  </si>
  <si>
    <t>Dinosaur Hunters</t>
  </si>
  <si>
    <t>Paulo the Pilot</t>
  </si>
  <si>
    <t>Presents for Grace</t>
  </si>
  <si>
    <t>Sally Snip Snap's Party</t>
  </si>
  <si>
    <t>The Big Bad Wolf</t>
  </si>
  <si>
    <t>The Paper Trail</t>
  </si>
  <si>
    <t>Trip, Trap!</t>
  </si>
  <si>
    <t>Watch Out for Whales</t>
  </si>
  <si>
    <t>Fluency Level 1: Fiction Set B (1x8)</t>
  </si>
  <si>
    <t>A Bone For Buddy</t>
  </si>
  <si>
    <t>Blind Man's Buff</t>
  </si>
  <si>
    <t>Charlie's Visit</t>
  </si>
  <si>
    <t>Daisy Takes a Swim</t>
  </si>
  <si>
    <t>Fox's Cave</t>
  </si>
  <si>
    <t>My Big, Big Kick</t>
  </si>
  <si>
    <t>Play with Max Monkey</t>
  </si>
  <si>
    <t>Trip to the Moon</t>
  </si>
  <si>
    <t>Fluency Level 1: Fiction Set C (1x8)</t>
  </si>
  <si>
    <t>A Robot's Trick</t>
  </si>
  <si>
    <t>Bigfoot</t>
  </si>
  <si>
    <t>Charlie's Flying Lessons</t>
  </si>
  <si>
    <t>Grumpy Bear</t>
  </si>
  <si>
    <t>Hero</t>
  </si>
  <si>
    <t>Rabbit's Ears</t>
  </si>
  <si>
    <t>The Bone</t>
  </si>
  <si>
    <t>The Garden Mystery</t>
  </si>
  <si>
    <t>Fluency Level 1: Non-Fiction Set A (1x8)</t>
  </si>
  <si>
    <t>All About Glass</t>
  </si>
  <si>
    <t>First to the Top</t>
  </si>
  <si>
    <t>Food Around the World</t>
  </si>
  <si>
    <t>Let's Make Pancakes</t>
  </si>
  <si>
    <t>Saving the Panda</t>
  </si>
  <si>
    <t>The Calendar</t>
  </si>
  <si>
    <t>The Rainforest</t>
  </si>
  <si>
    <t>Fluency Level 1: Non-Fiction Set B (1x8)</t>
  </si>
  <si>
    <t>Animal Messages</t>
  </si>
  <si>
    <t>Art Is All Around Us</t>
  </si>
  <si>
    <t>Easy Cheese</t>
  </si>
  <si>
    <t>Living in a Desert</t>
  </si>
  <si>
    <t>Numbers at Work</t>
  </si>
  <si>
    <t>Skyscrapers</t>
  </si>
  <si>
    <t>Slithering Snakes</t>
  </si>
  <si>
    <t>The Milky Way</t>
  </si>
  <si>
    <t>Fluency Level 1: Non-Fiction Set C (1x8)</t>
  </si>
  <si>
    <t>Boats and Ships</t>
  </si>
  <si>
    <t>Help Hawaii's Seal</t>
  </si>
  <si>
    <t>Let's Go Surfing</t>
  </si>
  <si>
    <t>Light</t>
  </si>
  <si>
    <t>Make a Rattle Drum</t>
  </si>
  <si>
    <t>Saving Sea Turtles</t>
  </si>
  <si>
    <t>Power from the Sun</t>
  </si>
  <si>
    <t>Fluency Level 2 - Turquoise</t>
  </si>
  <si>
    <t>Fluency 2 Level Turquoise Classroom Library (1x48)</t>
  </si>
  <si>
    <t>Fluency 2 Level Turquoise Bookroom (6x48)</t>
  </si>
  <si>
    <t>Fluency Level 2: Fiction Set A (1x8)</t>
  </si>
  <si>
    <t>Huff and Puff!</t>
  </si>
  <si>
    <t>Hunting for Treasure</t>
  </si>
  <si>
    <t>Knock, Knock!</t>
  </si>
  <si>
    <t>Message From Camp</t>
  </si>
  <si>
    <t>Pass It On</t>
  </si>
  <si>
    <t>Surprise From the Sky</t>
  </si>
  <si>
    <t>Too Big and Heavy</t>
  </si>
  <si>
    <t>Two Pirates</t>
  </si>
  <si>
    <t>Fluency Level 2: Fiction Set B (1x8)</t>
  </si>
  <si>
    <t>Chester</t>
  </si>
  <si>
    <t>The Dinosaur Club</t>
  </si>
  <si>
    <t>Donkey Rides</t>
  </si>
  <si>
    <t>Look in the Waterhole</t>
  </si>
  <si>
    <t>Message By Balloon</t>
  </si>
  <si>
    <t>Shaggy the Sheep</t>
  </si>
  <si>
    <t>Swimming With Dolphins</t>
  </si>
  <si>
    <t>Welcome to Our World</t>
  </si>
  <si>
    <t>Fluency Level 2: Non-Fiction Set A (1x8)</t>
  </si>
  <si>
    <t>A Butterfly's Life</t>
  </si>
  <si>
    <t>All Kinds of Clothes</t>
  </si>
  <si>
    <t>Bread and Butter</t>
  </si>
  <si>
    <t>Clever Camouflage</t>
  </si>
  <si>
    <t>First Flight</t>
  </si>
  <si>
    <t>Rice is Nice</t>
  </si>
  <si>
    <t>The Space Age</t>
  </si>
  <si>
    <t>Using Graphs</t>
  </si>
  <si>
    <t>Fluency Level 2: Non-Fiction Set B (1x8)</t>
  </si>
  <si>
    <t>Big Tunnels</t>
  </si>
  <si>
    <t>Caves</t>
  </si>
  <si>
    <t>Emergency</t>
  </si>
  <si>
    <t>First Cars</t>
  </si>
  <si>
    <t>History of Photography</t>
  </si>
  <si>
    <t>Paper Chains</t>
  </si>
  <si>
    <t>Skateboarding</t>
  </si>
  <si>
    <t>Triceratops</t>
  </si>
  <si>
    <t>Fluency Level 2: Fiction Set C (1x8)</t>
  </si>
  <si>
    <t>Adventure Ride</t>
  </si>
  <si>
    <t>Billy Rides the Bull</t>
  </si>
  <si>
    <t>Camp Runaway</t>
  </si>
  <si>
    <t>Pirate Pete's Ghost</t>
  </si>
  <si>
    <t>S.O.S!</t>
  </si>
  <si>
    <t>Surfing Surprise</t>
  </si>
  <si>
    <t>The Fish Catcher</t>
  </si>
  <si>
    <t>To the Rescue</t>
  </si>
  <si>
    <t>Fluency Level 2: Non-Fiction Set C (1x8)</t>
  </si>
  <si>
    <t>Be Kind to Bees</t>
  </si>
  <si>
    <t>Farming</t>
  </si>
  <si>
    <t>Hibernation</t>
  </si>
  <si>
    <t>How We Communicate</t>
  </si>
  <si>
    <t>Paper Making</t>
  </si>
  <si>
    <t>Sound</t>
  </si>
  <si>
    <t>The Sun</t>
  </si>
  <si>
    <t>Vikings</t>
  </si>
  <si>
    <t>Fluency Level 3 - Purple</t>
  </si>
  <si>
    <t>Fluency 3 Level Purple Classroom Library (1x48)</t>
  </si>
  <si>
    <t>Fluency 3 Level Purple Bookroom (6x48)</t>
  </si>
  <si>
    <t>Fluency Level 3: Fiction Set A (1x8)</t>
  </si>
  <si>
    <t>Don't Scare the Fish</t>
  </si>
  <si>
    <t>Fire in the Jungle</t>
  </si>
  <si>
    <t>Greedy Gus the Pirate</t>
  </si>
  <si>
    <t>Leo the Fat Cat</t>
  </si>
  <si>
    <t>Mr Nobody</t>
  </si>
  <si>
    <t>Pin the Tail on the Donkey</t>
  </si>
  <si>
    <t>The Long, Long Ride</t>
  </si>
  <si>
    <t>Whale Rescue</t>
  </si>
  <si>
    <t>Fluency Level 3: Fiction Set B (1x8)</t>
  </si>
  <si>
    <t>A Useful Nose</t>
  </si>
  <si>
    <t>Aches and Pains</t>
  </si>
  <si>
    <t>Bossy Bear</t>
  </si>
  <si>
    <t>Invitations</t>
  </si>
  <si>
    <t>Race Day</t>
  </si>
  <si>
    <t>Scarecrow</t>
  </si>
  <si>
    <t>The Lonely Giant</t>
  </si>
  <si>
    <t>The Sleep Out</t>
  </si>
  <si>
    <t>Fluency Level 3: Non-Fiction Set A</t>
  </si>
  <si>
    <t>A Frog's Life</t>
  </si>
  <si>
    <t>Arctic or Antarctic?</t>
  </si>
  <si>
    <t>Building Big Bridges</t>
  </si>
  <si>
    <t>Marbles</t>
  </si>
  <si>
    <t>Robots</t>
  </si>
  <si>
    <t>Time</t>
  </si>
  <si>
    <t>Which Way Next?</t>
  </si>
  <si>
    <t>Fluency Level 3: Non-Fiction Set B (1x8)</t>
  </si>
  <si>
    <t>Communication</t>
  </si>
  <si>
    <t>Dogs at Work</t>
  </si>
  <si>
    <t>Gravity</t>
  </si>
  <si>
    <t>Making a Movie</t>
  </si>
  <si>
    <t>Oodles of Noodles</t>
  </si>
  <si>
    <t>Race to the Moon</t>
  </si>
  <si>
    <t>Saving Tigers</t>
  </si>
  <si>
    <t>The Water Cycle</t>
  </si>
  <si>
    <t>Fluency Level 3: Fiction Set C (1x8)</t>
  </si>
  <si>
    <t>Beaver’s Tail</t>
  </si>
  <si>
    <t>Bee Careful!</t>
  </si>
  <si>
    <t>Feeding Time</t>
  </si>
  <si>
    <t>Making Contact</t>
  </si>
  <si>
    <t>Midnight Feast</t>
  </si>
  <si>
    <t>On the Move</t>
  </si>
  <si>
    <t>Surprise Surprise!</t>
  </si>
  <si>
    <t>Teamwork</t>
  </si>
  <si>
    <t>Fluency Level 3: Non-Fiction Set C (1x8)</t>
  </si>
  <si>
    <t>Animal Food Chains</t>
  </si>
  <si>
    <t>Counting the Beat</t>
  </si>
  <si>
    <t>Cycling for Fun</t>
  </si>
  <si>
    <t>Earthquake Drill</t>
  </si>
  <si>
    <t>Making a Surfboard</t>
  </si>
  <si>
    <t>Playing Keyboard</t>
  </si>
  <si>
    <t>Turn Up the Heat</t>
  </si>
  <si>
    <t>Whale Migrations</t>
  </si>
  <si>
    <t>Fluency Level 4 - Gold</t>
  </si>
  <si>
    <t>Fluency 4 Level Gold Classroom Library (1x48)</t>
  </si>
  <si>
    <t>Fluency 4 Level Gold Bookroom (6x48)</t>
  </si>
  <si>
    <t>Fluency Level 4: Fiction Set A (1x8)</t>
  </si>
  <si>
    <t>Baby Whale's Mistake</t>
  </si>
  <si>
    <t>Sneaky Spider</t>
  </si>
  <si>
    <t>Stone Soup</t>
  </si>
  <si>
    <t>The Gentle Giant</t>
  </si>
  <si>
    <t>The Rainbow Party</t>
  </si>
  <si>
    <t>The Surprise Visitor</t>
  </si>
  <si>
    <t>Tin Lizzy</t>
  </si>
  <si>
    <t>Watch the Ball</t>
  </si>
  <si>
    <t>Fluency Level 4: Fiction Set B (1x8)</t>
  </si>
  <si>
    <t>A Wild Party</t>
  </si>
  <si>
    <t>Buddy's Friend</t>
  </si>
  <si>
    <t>Dinosaur Reports</t>
  </si>
  <si>
    <t>George the Joker</t>
  </si>
  <si>
    <t>The Car Wash</t>
  </si>
  <si>
    <t>The Rocky Shore Report</t>
  </si>
  <si>
    <t>Tortoise's Trick</t>
  </si>
  <si>
    <t>Waddling Duck</t>
  </si>
  <si>
    <t>Fluency Level 4: Non-Fiction Set A (1x8)</t>
  </si>
  <si>
    <t>Animal Rescue</t>
  </si>
  <si>
    <t>At Home on the Reef</t>
  </si>
  <si>
    <t>Exploring The Internet</t>
  </si>
  <si>
    <t>How Paper is Made</t>
  </si>
  <si>
    <t>Maps and Charts</t>
  </si>
  <si>
    <t>Paralympic Games</t>
  </si>
  <si>
    <t>Tides</t>
  </si>
  <si>
    <t>Fluency Level 4: Non-Fiction Set B (1x8)</t>
  </si>
  <si>
    <t>Basketball</t>
  </si>
  <si>
    <t>Be Water Wise</t>
  </si>
  <si>
    <t>Disappearing Dinosaurs</t>
  </si>
  <si>
    <t>Forces of Nature</t>
  </si>
  <si>
    <t>New Energy</t>
  </si>
  <si>
    <t>Number Games</t>
  </si>
  <si>
    <t>Reptiles</t>
  </si>
  <si>
    <t>Why Recycle?</t>
  </si>
  <si>
    <t>Fluency Level 4: Fiction Set C (1x8)</t>
  </si>
  <si>
    <t>Brave Buddy</t>
  </si>
  <si>
    <t>Rocket's Treat</t>
  </si>
  <si>
    <t>Spying on Dinasaurs</t>
  </si>
  <si>
    <t>The Car Thief</t>
  </si>
  <si>
    <t>The Speed King</t>
  </si>
  <si>
    <t>Whale Escape</t>
  </si>
  <si>
    <t>Winter Fishing</t>
  </si>
  <si>
    <t>Fluency Level 4: Non-Fiction Set C (1x8)</t>
  </si>
  <si>
    <t>Fashion</t>
  </si>
  <si>
    <t>Living in Space</t>
  </si>
  <si>
    <t>Mighty Muscles</t>
  </si>
  <si>
    <t>Mind Work</t>
  </si>
  <si>
    <t>Plastic and Our Planet</t>
  </si>
  <si>
    <t>Saving Sharks</t>
  </si>
  <si>
    <t>The Last Rhinos</t>
  </si>
  <si>
    <t>Water Sports</t>
  </si>
  <si>
    <t>Advanced Fluency Level 1 - Silver</t>
  </si>
  <si>
    <t>Advanced Fluency Level 1 (Silver) Launchpack (6x16)</t>
  </si>
  <si>
    <t>Advanced Fluency Level 1 Fiction Set A (Silver) (1x8)</t>
  </si>
  <si>
    <t>Bee Alarm!</t>
  </si>
  <si>
    <t>Catch of the Day!</t>
  </si>
  <si>
    <t>Clever Crow</t>
  </si>
  <si>
    <t>Do Not Disturb</t>
  </si>
  <si>
    <t>Mountain Adventure</t>
  </si>
  <si>
    <t>Rabbit's Legend</t>
  </si>
  <si>
    <t>The Great Moving Mystery</t>
  </si>
  <si>
    <t>The Twins' Surprise</t>
  </si>
  <si>
    <t>Advanced Fluency Level 1 Non-Fiction Set A (Silver) (1x8)</t>
  </si>
  <si>
    <t>All Aboard!</t>
  </si>
  <si>
    <t>Anyone for Tennis?</t>
  </si>
  <si>
    <t>Eruptions!</t>
  </si>
  <si>
    <t>Deep Down Underground</t>
  </si>
  <si>
    <t>It's Showtime!</t>
  </si>
  <si>
    <t>Marine Marvels</t>
  </si>
  <si>
    <t>Weather Impact</t>
  </si>
  <si>
    <t>Advanced Fluency Level 2 - Emerald</t>
  </si>
  <si>
    <t>Advanced Fluency Level 2 (Emerald) Launchpack (6x16)</t>
  </si>
  <si>
    <t>Advanced Fluency Level 2 Fiction Set A (Emerald) (1x8)</t>
  </si>
  <si>
    <t>Brainstorm</t>
  </si>
  <si>
    <t>Midnight Intruder</t>
  </si>
  <si>
    <t>Mighty Mystery</t>
  </si>
  <si>
    <t>Safe Sailing</t>
  </si>
  <si>
    <t>Shipwreck Victims</t>
  </si>
  <si>
    <t>Smugglers' Tunnels</t>
  </si>
  <si>
    <t>The Boy Who Cried Wolf</t>
  </si>
  <si>
    <t>Tricky Fox</t>
  </si>
  <si>
    <t>Advanced Fluency Level 2 Non-Fiction Set A (Emerald) (1x8)</t>
  </si>
  <si>
    <t>Art in the Street</t>
  </si>
  <si>
    <t>Modern Cars</t>
  </si>
  <si>
    <t>Pass the Salt</t>
  </si>
  <si>
    <t>Spiders Everywhere!</t>
  </si>
  <si>
    <t>Survival Skills</t>
  </si>
  <si>
    <t>Tremendous Trees</t>
  </si>
  <si>
    <t>Track and Field</t>
  </si>
  <si>
    <t>Wildlife Visit</t>
  </si>
  <si>
    <t>Advanced Fluency Level 3 - Ruby</t>
  </si>
  <si>
    <t>Advanced Fluency Level 3 (Ruby) Launchpack (6x16)</t>
  </si>
  <si>
    <t>Advanced Fluency Level 3 Fiction Set A (Ruby) (1x8)</t>
  </si>
  <si>
    <t>Bouncer Bear</t>
  </si>
  <si>
    <t>The Lost Reward</t>
  </si>
  <si>
    <t>Believe It Or Not!</t>
  </si>
  <si>
    <t>Stranded!</t>
  </si>
  <si>
    <t>Charlie's Hero</t>
  </si>
  <si>
    <t>Is Anybody Out There?</t>
  </si>
  <si>
    <t>The Bull Rider</t>
  </si>
  <si>
    <t>First Surfing Lesson</t>
  </si>
  <si>
    <t>Advanced Fluency Level 3 Non-Fiction Set A (Ruby) (1x8)</t>
  </si>
  <si>
    <t>Emperor Penguins</t>
  </si>
  <si>
    <t>Road Works</t>
  </si>
  <si>
    <t>Helicopters</t>
  </si>
  <si>
    <t>Meet the Orchestra</t>
  </si>
  <si>
    <t>Around The World</t>
  </si>
  <si>
    <t>Saving Elephants</t>
  </si>
  <si>
    <t>Active Earth</t>
  </si>
  <si>
    <t>Garden to Plate</t>
  </si>
  <si>
    <t>Advanced Fluency Level 4 - Sapphire</t>
  </si>
  <si>
    <t>Advanced Fluency Level 4 (Sapphire) Launchpack (6X16)</t>
  </si>
  <si>
    <t>Advanced Fluency Level 4 Fiction Set A (Sapphire) (1x8)</t>
  </si>
  <si>
    <t>Ice Fishing Fun</t>
  </si>
  <si>
    <t>Beaver's Legend</t>
  </si>
  <si>
    <t>Bear Trouble</t>
  </si>
  <si>
    <t>Relay Races</t>
  </si>
  <si>
    <t>Code Red</t>
  </si>
  <si>
    <t>Virtual World</t>
  </si>
  <si>
    <t>Runaway</t>
  </si>
  <si>
    <t>Seal in the Suburbs</t>
  </si>
  <si>
    <t>Advanced Fluency Level 4 Non-Fiction Set A (Sapphire) (1x8)</t>
  </si>
  <si>
    <t>The Amazing Kangaroo</t>
  </si>
  <si>
    <t>Magic Maple Syrup</t>
  </si>
  <si>
    <t>Earthquake Alert!</t>
  </si>
  <si>
    <t>The Last Place on Earth</t>
  </si>
  <si>
    <t>Meet the Minibeasts</t>
  </si>
  <si>
    <t>Undersea Exploration</t>
  </si>
  <si>
    <t>Ocean Limits</t>
  </si>
  <si>
    <t>Knights and Castles</t>
  </si>
  <si>
    <t>Red Rocket Reader World Explorer Sets</t>
  </si>
  <si>
    <t>World Explorers Set (1x8)</t>
  </si>
  <si>
    <t>Come to the Airport</t>
  </si>
  <si>
    <t>At the Supermarket</t>
  </si>
  <si>
    <t>Come to the City</t>
  </si>
  <si>
    <t>Come to the Farm</t>
  </si>
  <si>
    <t>Come to the Hospital</t>
  </si>
  <si>
    <t>Come to the Zoo</t>
  </si>
  <si>
    <t>Look on the Road</t>
  </si>
  <si>
    <t>Look Outside</t>
  </si>
  <si>
    <t>Rainbow Explorers Set (1x8)</t>
  </si>
  <si>
    <t>What is Black?</t>
  </si>
  <si>
    <t>What is Blue?</t>
  </si>
  <si>
    <t>What is Brown?</t>
  </si>
  <si>
    <t>What is Green?</t>
  </si>
  <si>
    <t>What is Orange?</t>
  </si>
  <si>
    <t>What is Red?</t>
  </si>
  <si>
    <t>What is White?</t>
  </si>
  <si>
    <t>What is Yellow?</t>
  </si>
  <si>
    <t>Red Rocket Readers Big Books</t>
  </si>
  <si>
    <t>What Feels Cold? BIG BOOK Edition</t>
  </si>
  <si>
    <t>Endangered Animals BIG BOOK Edition</t>
  </si>
  <si>
    <t>Close to Home BIG BOOK Edition</t>
  </si>
  <si>
    <t>Show Me a Shape BIG BOOK Edition</t>
  </si>
  <si>
    <t>The Junk Box BIG BOOK Edition</t>
  </si>
  <si>
    <t>On the Outside BIG BOOK Edition</t>
  </si>
  <si>
    <t>Everyone Reads BIG BOOK Edition</t>
  </si>
  <si>
    <t>The Weather Report BIG BOOK Edition</t>
  </si>
  <si>
    <t>Grow a Garden BIG BOOK Edition</t>
  </si>
  <si>
    <t>Learn About Birds BIG BOOK Edition</t>
  </si>
  <si>
    <t>Jobs People Do BIG BOOK Edition</t>
  </si>
  <si>
    <t>Careful Counting BIG BOOK Edition</t>
  </si>
  <si>
    <t>Magic Stone Soup BIG BOOK Edition</t>
  </si>
  <si>
    <t>From Tadpole to Frog BIG BOOK Edition</t>
  </si>
  <si>
    <t>Charlie to the Rescue BIG BOOK Edition</t>
  </si>
  <si>
    <t>Bugs and Beetles BIG BOOK Edition</t>
  </si>
  <si>
    <t>Shark and Crab BIG BOOK Edition</t>
  </si>
  <si>
    <t>The Milky Way BIG BOOK Edition</t>
  </si>
  <si>
    <t>Trip, Trap! BIG BOOK Edition</t>
  </si>
  <si>
    <t>Open and Close BIG BOOK Edition</t>
  </si>
  <si>
    <t>Our Weather BIG BOOK Edition</t>
  </si>
  <si>
    <t>Who Lives in the Sea? BIG BOOK Edition</t>
  </si>
  <si>
    <t>Rabbit's Ears BIG BOOK Edition</t>
  </si>
  <si>
    <t>Let's Go Surfing BIG BOOK Edition</t>
  </si>
  <si>
    <t>Rigby Blueprints</t>
  </si>
  <si>
    <t>Middle Primary A Unit 1</t>
  </si>
  <si>
    <t>Blueprints Middle Primary A Unit 1: Along My Street</t>
  </si>
  <si>
    <t>Blueprints Middle Primary A Unit 1: Celebrations</t>
  </si>
  <si>
    <t>Blueprints Middle Primary A Unit 1: Families in Focus Big Ideas Book and CD-ROM</t>
  </si>
  <si>
    <t>Blueprints Middle Primary A Unit 1: Families in Focus Guided Reading Book</t>
  </si>
  <si>
    <t>Blueprints Middle Primary A Unit 1: Families in Focus Pack</t>
  </si>
  <si>
    <t>Blueprints Middle Primary A Unit 1: Family Voyages</t>
  </si>
  <si>
    <t>Blueprints Middle Primary A Unit 1: Gramp Camp</t>
  </si>
  <si>
    <t>Blueprints Middle Primary A Unit 1: Times Are Changing</t>
  </si>
  <si>
    <t>Middle Primary A Unit 2</t>
  </si>
  <si>
    <t>Blueprints Middle Primary A Unit 2: Australia, My Country! Big Ideas Book and CD-ROM</t>
  </si>
  <si>
    <t>Blueprints Middle Primary A Unit 2: Australia, My Country! Guided Reading Book</t>
  </si>
  <si>
    <t>Blueprints Middle Primary A Unit 2: Australia, My Country! Pack</t>
  </si>
  <si>
    <t>Blueprints Middle Primary A Unit 2: Australian Symbols</t>
  </si>
  <si>
    <t>Blueprints Middle Primary A Unit 2: Bad Mad Max</t>
  </si>
  <si>
    <t>Blueprints Middle Primary A Unit 2: Come on Aussie!</t>
  </si>
  <si>
    <t>Blueprints Middle Primary A Unit 2: Postcards for Grandma</t>
  </si>
  <si>
    <t>Blueprints Middle Primary A Unit 2: We All Call Australia Home</t>
  </si>
  <si>
    <t>Blueprints Middle Primary A Unit 3: Double-Dinking</t>
  </si>
  <si>
    <t>Middle Primary A Unit 3</t>
  </si>
  <si>
    <t>Blueprints Middle Primary A Unit 3: Energy</t>
  </si>
  <si>
    <t>Blueprints Middle Primary A Unit 3: Machine Mayhem</t>
  </si>
  <si>
    <t>Blueprints Middle Primary A Unit 3: Machines and Their Parts</t>
  </si>
  <si>
    <t>Blueprints Middle Primary A Unit 3: Machines Around the Home</t>
  </si>
  <si>
    <t>Blueprints Middle Primary A Unit 3: Machines Big Ideas Book and CD-ROM</t>
  </si>
  <si>
    <t>Blueprints Middle Primary A Unit 3: Machines Guided Reading Book</t>
  </si>
  <si>
    <t>Blueprints Middle Primary A Unit 3: Machines Pack</t>
  </si>
  <si>
    <t>Middle Primary A Unit 4</t>
  </si>
  <si>
    <t>Blueprints Middle Primary A Unit 4: Bilby Friends</t>
  </si>
  <si>
    <t>Blueprints Middle Primary A Unit 4: CU L8ter</t>
  </si>
  <si>
    <t>Blueprints Middle Primary A Unit 4: Forever Friends Big Ideas Book and CD-ROM</t>
  </si>
  <si>
    <t>Blueprints Middle Primary A Unit 4: Forever Friends Guided Reading Book</t>
  </si>
  <si>
    <t>Blueprints Middle Primary A Unit 4: Forever Friends Pack</t>
  </si>
  <si>
    <t>Blueprints Middle Primary A Unit 4: Goldilocks versus The Three Bears</t>
  </si>
  <si>
    <t>Blueprints Middle Primary A Unit 4: Team Time</t>
  </si>
  <si>
    <t>Blueprints Middle Primary A Unit 4: The Wobbly Wombat</t>
  </si>
  <si>
    <t>Middle Primary A Teacher Resources</t>
  </si>
  <si>
    <t>Blueprints Middle Primary A: Listening Post Audio CD and Blackline Masters</t>
  </si>
  <si>
    <t>Blueprints Middle Primary A: Teacher's Resource Book</t>
  </si>
  <si>
    <t>Blueprints Middle Primary A: Value Pack</t>
  </si>
  <si>
    <t>Middle Primary B Unit 1</t>
  </si>
  <si>
    <t>Blueprints Middle Primary B Unit 1: A Healthy Life is a Balancing Act</t>
  </si>
  <si>
    <t>Blueprints Middle Primary B Unit 1: Funny Business</t>
  </si>
  <si>
    <t>Blueprints Middle Primary B Unit 1: Let's Eat!</t>
  </si>
  <si>
    <t>Blueprints Middle Primary B Unit 1: Nutting Out Nutrition Big Ideas Book and CD-ROM</t>
  </si>
  <si>
    <t>Blueprints Middle Primary B Unit 1: Nutting Out Nutrition Guided Reading Book</t>
  </si>
  <si>
    <t>Blueprints Middle Primary B Unit 1: Nutting Out Nutrition Pack</t>
  </si>
  <si>
    <t>Blueprints Middle Primary B Unit 1: Off to the Supermarket</t>
  </si>
  <si>
    <t>Blueprints Middle Primary B Unit 1: The Penthean Problem</t>
  </si>
  <si>
    <t>Middle Primary B Unit 2</t>
  </si>
  <si>
    <t>Blueprints Middle Primary B Unit 2: A Short History of Shopping</t>
  </si>
  <si>
    <t>Blueprints Middle Primary B Unit 2: Are You Being Served? Big Ideas Book and CD-ROM</t>
  </si>
  <si>
    <t>Blueprints Middle Primary B Unit 2: Are You Being Served? Guided Reading Book</t>
  </si>
  <si>
    <t>Blueprints Middle Primary B Unit 2: Are You Being Served? Pack</t>
  </si>
  <si>
    <t>Blueprints Middle Primary B Unit 2: Money Matters</t>
  </si>
  <si>
    <t>Blueprints Middle Primary B Unit 2: The Cereal Spies</t>
  </si>
  <si>
    <t>Blueprints Middle Primary B Unit 2: The Smart Shopper</t>
  </si>
  <si>
    <t>Blueprints Middle Primary B Unit 2: The Worm Bank</t>
  </si>
  <si>
    <t>Middle Primary B Unit 3</t>
  </si>
  <si>
    <t>Blueprints Middle Primary B Unit 3: Beginnings Big Ideas Book and CD-ROM</t>
  </si>
  <si>
    <t>Blueprints Middle Primary B Unit 3: Beginnings Guided Reading Book</t>
  </si>
  <si>
    <t>Blueprints Middle Primary B Unit 3: Beginnings Pack</t>
  </si>
  <si>
    <t>Blueprints Middle Primary B Unit 3: Eliza Bird</t>
  </si>
  <si>
    <t>Blueprints Middle Primary B Unit 3: Francis Greenway</t>
  </si>
  <si>
    <t>Blueprints Middle Primary B Unit 3: Patch Parker</t>
  </si>
  <si>
    <t>Blueprints Middle Primary B Unit 3: The Captain's Diary</t>
  </si>
  <si>
    <t>Blueprints Middle Primary B Unit 3: The First Australians</t>
  </si>
  <si>
    <t>Middle Primary B Unit 4</t>
  </si>
  <si>
    <t>Blueprints Middle Primary B Unit 4: A Visit to CERES</t>
  </si>
  <si>
    <t>Blueprints Middle Primary B Unit 4: Horatio Einstein, the Hero</t>
  </si>
  <si>
    <t>Blueprints Middle Primary B Unit 4: Our Fragile Environment Big Ideas Book and CD-ROM</t>
  </si>
  <si>
    <t>Blueprints Middle Primary B Unit 4: Our Fragile Environment Guided Reading Book</t>
  </si>
  <si>
    <t>Blueprints Middle Primary B Unit 4: Our Fragile Environment Pack</t>
  </si>
  <si>
    <t>Blueprints Middle Primary B Unit 4: Steve Irwin Crocodile Hunter</t>
  </si>
  <si>
    <t>Blueprints Middle Primary B Unit 4: The Pesky Guest</t>
  </si>
  <si>
    <t>Blueprints Middle Primary B Unit 4: Wetland Wonders</t>
  </si>
  <si>
    <t>Middle Primary B Teacher Resources</t>
  </si>
  <si>
    <t>Blueprints Middle Primary B: Listening Post Audio CD and Blackline Masters</t>
  </si>
  <si>
    <t>Blueprints Middle Primary B: Teacher's Resource Book</t>
  </si>
  <si>
    <t>Blueprints Middle Primary B: Value Pack</t>
  </si>
  <si>
    <t>Upper Primary A Unit 1</t>
  </si>
  <si>
    <t>Blueprints Upper Primary A Unit 1: A World of Water</t>
  </si>
  <si>
    <t>Blueprints Upper Primary A Unit 1: Danger on the Snowy</t>
  </si>
  <si>
    <t>Blueprints Upper Primary A Unit 1: Summer at Drought Palace</t>
  </si>
  <si>
    <t>Blueprints Upper Primary A Unit 1: The Water Crisis</t>
  </si>
  <si>
    <t>Blueprints Upper Primary A Unit 1: Waterwise Big Ideas Book and CD-ROM</t>
  </si>
  <si>
    <t>Blueprints Upper Primary A Unit 1: Waterwise Guided Reading Book</t>
  </si>
  <si>
    <t>Blueprints Upper Primary A Unit 1: Waterwise Pack</t>
  </si>
  <si>
    <t>Blueprints Upper Primary A Unit 1: Wonderful Water</t>
  </si>
  <si>
    <t>Upper Primary A Unit 2</t>
  </si>
  <si>
    <t>Blueprints Upper Primary A Unit 2: Khoa Do: Independent Spirit</t>
  </si>
  <si>
    <t>Blueprints Upper Primary A Unit 2: Let's Get Physical!</t>
  </si>
  <si>
    <t>Blueprints Upper Primary A Unit 2: Planet Max</t>
  </si>
  <si>
    <t>Blueprints Upper Primary A Unit 2: Project Turtle</t>
  </si>
  <si>
    <t>Blueprints Upper Primary A Unit 2: Quality Kid</t>
  </si>
  <si>
    <t>Blueprints Upper Primary A Unit 2: There's More to Me Big Ideas Book and CD-ROM</t>
  </si>
  <si>
    <t>Blueprints Upper Primary A Unit 2: There's More to Me Guided Reading Book</t>
  </si>
  <si>
    <t>Blueprints Upper Primary A Unit 2: There's More to Me Pack</t>
  </si>
  <si>
    <t>Upper Primary A Unit 3</t>
  </si>
  <si>
    <t>Blueprints Upper Primary A Unit 3: Energy Rangers to the Rescue!</t>
  </si>
  <si>
    <t>Blueprints Upper Primary A Unit 3: Fill It Up!</t>
  </si>
  <si>
    <t>Blueprints Upper Primary A Unit 3: Fuel For Thought</t>
  </si>
  <si>
    <t>Blueprints Upper Primary A Unit 3: Off the Grid</t>
  </si>
  <si>
    <t>Blueprints Upper Primary A Unit 3: Our Amazing Sun</t>
  </si>
  <si>
    <t>Blueprints Upper Primary A Unit 3: Our Energy Choices Big Ideas Book and CD-ROM</t>
  </si>
  <si>
    <t>Blueprints Upper Primary A Unit 3: Our Energy Choices Guided Reading Book</t>
  </si>
  <si>
    <t>Blueprints Upper Primary A Unit 3: Our Energy Choices Pack</t>
  </si>
  <si>
    <t>Upper Primary A Unit 4</t>
  </si>
  <si>
    <t>Blueprints Upper Primary A Unit 4: Gold and Mud</t>
  </si>
  <si>
    <t>Blueprints Upper Primary A Unit 4: Maria's Journey</t>
  </si>
  <si>
    <t>Blueprints Upper Primary A Unit 4: Shaping Our Nation Big Ideas Book and CD-ROM</t>
  </si>
  <si>
    <t>Blueprints Upper Primary A Unit 4: Shaping Our Nation Guided Reading Book</t>
  </si>
  <si>
    <t>Blueprints Upper Primary A Unit 4: Shaping Our Nation Pack</t>
  </si>
  <si>
    <t>Blueprints Upper Primary A Unit 4: So Much to Tell Us</t>
  </si>
  <si>
    <t>Blueprints Upper Primary A Unit 4: Stories of the Stolen Generations</t>
  </si>
  <si>
    <t>Blueprints Upper Primary A Unit 4: We Went to Gallipoli</t>
  </si>
  <si>
    <t>Upper Primary A Teacher Resources</t>
  </si>
  <si>
    <t>Blueprints Upper Primary A: Listening Post Audio CD and Blackline Masters</t>
  </si>
  <si>
    <t>Blueprints Upper Primary A: Teacher's Resource Book</t>
  </si>
  <si>
    <t>Blueprints Upper Primary A: Value Pack</t>
  </si>
  <si>
    <t>Upper Primary B Unit 1</t>
  </si>
  <si>
    <t>Blueprints Upper Primary B Unit 1: Adventurers in the Air</t>
  </si>
  <si>
    <t>Blueprints Upper Primary B Unit 1: Exploring the Unknown</t>
  </si>
  <si>
    <t>Blueprints Upper Primary B Unit 1: Freemans' Feats</t>
  </si>
  <si>
    <t>Blueprints Upper Primary B Unit 1: Pushing Boundaries Big Ideas Book and CD-ROM</t>
  </si>
  <si>
    <t>Blueprints Upper Primary B Unit 1: Pushing Boundaries Guided Reading Book</t>
  </si>
  <si>
    <t>Blueprints Upper Primary B Unit 1: Pushing Boundaries Pack</t>
  </si>
  <si>
    <t>Blueprints Upper Primary B Unit 1: Riding High</t>
  </si>
  <si>
    <t>Blueprints Upper Primary B Unit 1: Taking a Line for a Walk</t>
  </si>
  <si>
    <t>Upper Primary B Unit 2</t>
  </si>
  <si>
    <t>Blueprints Upper Primary B Unit 2: From Little Things …</t>
  </si>
  <si>
    <t>Blueprints Upper Primary B Unit 2: Go For It!</t>
  </si>
  <si>
    <t>Blueprints Upper Primary B Unit 2: He Said, She Said</t>
  </si>
  <si>
    <t>Blueprints Upper Primary B Unit 2: House of Cards</t>
  </si>
  <si>
    <t>Blueprints Upper Primary B Unit 2: Up Close and Personal Big Ideas Book and CD-ROM</t>
  </si>
  <si>
    <t>Blueprints Upper Primary B Unit 2: Up Close and Personal Guided Reading Book</t>
  </si>
  <si>
    <t>Blueprints Upper Primary B Unit 2: Up Close and Personal Pack</t>
  </si>
  <si>
    <t>Blueprints Upper Primary B Unit 2: What You See Is Not What You Get</t>
  </si>
  <si>
    <t>Upper Primary B Unit 3</t>
  </si>
  <si>
    <t>Blueprints Upper Primary B Unit 3: A Changing World</t>
  </si>
  <si>
    <t>Blueprints Upper Primary B Unit 3: Hope for Hanna</t>
  </si>
  <si>
    <t>Blueprints Upper Primary B Unit 3: Impact: Environment</t>
  </si>
  <si>
    <t>Blueprints Upper Primary B Unit 3: The Double-cross</t>
  </si>
  <si>
    <t>Blueprints Upper Primary B Unit 3: The New 7 Wonders of the World</t>
  </si>
  <si>
    <t>Blueprints Upper Primary B Unit 3: Thinking Globally Big Ideas Book and CD-ROM</t>
  </si>
  <si>
    <t>Blueprints Upper Primary B Unit 3: Thinking Globally Guided Reading Book</t>
  </si>
  <si>
    <t>Blueprints Upper Primary B Unit 3: Thinking Globally Pack</t>
  </si>
  <si>
    <t>Upper Primary B Unit 4</t>
  </si>
  <si>
    <t>Blueprints Upper Primary B Unit 4: A Duel of Words</t>
  </si>
  <si>
    <t>Blueprints Upper Primary B Unit 4: A Song for Fred</t>
  </si>
  <si>
    <t>Blueprints Upper Primary B Unit 4: Mad Mal</t>
  </si>
  <si>
    <t>Blueprints Upper Primary B Unit 4: Ready Steady...Wait, Is That a Sport?</t>
  </si>
  <si>
    <t>Blueprints Upper Primary B Unit 4: The Spirit of Oz Big Ideas Book and CD-ROM</t>
  </si>
  <si>
    <t>Blueprints Upper Primary B Unit 4: The Spirit of Oz Guided Reading Book</t>
  </si>
  <si>
    <t>Blueprints Upper Primary B Unit 4: The Spirit of Oz Pack</t>
  </si>
  <si>
    <t>Blueprints Upper Primary B Unit 4: What's the Best Way to Catch a Barramundi?</t>
  </si>
  <si>
    <t>Upper Primary B Teacher Resources</t>
  </si>
  <si>
    <t>Blueprints Upper Primary B: Listening Post Audio CD and Blackline Masters</t>
  </si>
  <si>
    <t>Blueprints Upper Primary B: Teacher's Resource Book</t>
  </si>
  <si>
    <t>Blueprints Upper Primary B: Value Pack</t>
  </si>
  <si>
    <t>Rigby Literacy Collections</t>
  </si>
  <si>
    <t>Level 3</t>
  </si>
  <si>
    <t>Rigby Literacy Collections Level 3 Blackline Master Book</t>
  </si>
  <si>
    <t>Rigby Literacy Collections Level 3 Teacher's Resource Book</t>
  </si>
  <si>
    <t>Rigby Literacy Collections Level 3 Value Pack</t>
  </si>
  <si>
    <t>Level 3 Phase 1</t>
  </si>
  <si>
    <t>Rigby Literacy Collections Level 3 Phase 1 Anthology</t>
  </si>
  <si>
    <t>Rigby Literacy Collections Level 3 Phase 1 Pack</t>
  </si>
  <si>
    <t>Rigby Literacy Collections Level 3 Phase 1: Amazing Lizards (Reading Level 25-28/F&amp;P Levels P-S)</t>
  </si>
  <si>
    <t>Rigby Literacy Collections Level 3 Phase 1: Computer Error (Reading Level 25-28/F&amp;P Levels P-S)</t>
  </si>
  <si>
    <t>Rigby Literacy Collections Level 3 Phase 1: How the Sun was Made/Kings of the Creek (Reading Level 25-28/F&amp;P Levels P-S)</t>
  </si>
  <si>
    <t>Rigby Literacy Collections Level 3 Phase 1: Little Blue, Big Blue (Reading Level 25-28/F&amp;P Levels P-S)</t>
  </si>
  <si>
    <t>Rigby Literacy Collections Level 3 Phase 1: What a Record! (Reading Level 25-28/F&amp;P Levels P-S)</t>
  </si>
  <si>
    <t>Level 3 Phase 2</t>
  </si>
  <si>
    <t>Rigby Literacy Collections Level 3 Phase 2 Anthology</t>
  </si>
  <si>
    <t>Rigby Literacy Collections Level 3 Phase 2 Pack</t>
  </si>
  <si>
    <t>Rigby Literacy Collections Level 3 Phase 2: Chasing Tornadoes! (Reading Level 29-30/F&amp;P Levels T-U)</t>
  </si>
  <si>
    <t>Rigby Literacy Collections Level 3 Phase 2: George and the Dragon/Gilbert's Goal (Reading Level 25-28/F&amp;P Levels P-S)</t>
  </si>
  <si>
    <t>Rigby Literacy Collections Level 3 Phase 2: My Gran, the Rock Star (Reading Level 29-30/F&amp;P Levels T-U)</t>
  </si>
  <si>
    <t>Rigby Literacy Collections Level 3 Phase 2: The Big Day Out (Reading Level 29-30/F&amp;P Levels T-U)</t>
  </si>
  <si>
    <t>Rigby Literacy Collections Level 3 Phase 2: Using the River (Reading Level 29-30/F&amp;P Levels T-U)</t>
  </si>
  <si>
    <t>Level 3 Phase 3</t>
  </si>
  <si>
    <t>Rigby Literacy Collections Level 3 Phase 3 Anthology</t>
  </si>
  <si>
    <t>Rigby Literacy Collections Level 3 Phase 3 Pack</t>
  </si>
  <si>
    <t>Rigby Literacy Collections Level 3 Phase 3: A Real Princess (Reading Level 29-30/F&amp;P Levels T-U)</t>
  </si>
  <si>
    <t>Rigby Literacy Collections Level 3 Phase 3: An Encyclopedia of a Rainforest (Reading Level 29-30/F&amp;P Levels T-U)</t>
  </si>
  <si>
    <t>Rigby Literacy Collections Level 3 Phase 3: Mooncakes and Waterslides (Reading Level 29-30/F&amp;P Levels T-U)</t>
  </si>
  <si>
    <t>Rigby Literacy Collections Level 3 Phase 3: Sharni's Pet Fish/Message in a Bottle (Reading Level 29-30/F&amp;P Levels T-U)</t>
  </si>
  <si>
    <t>Rigby Literacy Collections Level 3 Phase 3: What's Inside? (Reading Level 29-30/F&amp;P Levels T-U)</t>
  </si>
  <si>
    <t>Level 4</t>
  </si>
  <si>
    <t>Rigby Literacy Collections Level 4 Blackline Master Book</t>
  </si>
  <si>
    <t>Rigby Literacy Collections Level 4 Teacher's Resource Book</t>
  </si>
  <si>
    <t>Rigby Literacy Collections Level 4 Value Pack</t>
  </si>
  <si>
    <t>Level 4 Phase 4</t>
  </si>
  <si>
    <t>Rigby Literacy Collections Level 4 Phase 4 Anthology</t>
  </si>
  <si>
    <t>Rigby Literacy Collections Level 4 Phase 4 Pack</t>
  </si>
  <si>
    <t>Rigby Literacy Collections Level 4 Phase 4: Animal Journeys (Reading Level 29-30/F&amp;P Levels T-U)</t>
  </si>
  <si>
    <t>Rigby Literacy Collections Level 4 Phase 4: Heep/My Friend Zog (Reading Level 29-30/F&amp;P Levels T-U)</t>
  </si>
  <si>
    <t>Rigby Literacy Collections Level 4 Phase 4: The Amazing Idea (Reading Level 29-30/F&amp;P Levels T-U)</t>
  </si>
  <si>
    <t>Rigby Literacy Collections Level 4 Phase 4: The Cat Who Could Act (Reading Level 30+/F&amp;P Level V-Z)</t>
  </si>
  <si>
    <t>Rigby Literacy Collections Level 4 Phase 4: The Search for Tutankhamen (Reading Level 30+/F&amp;P Level V-Z)</t>
  </si>
  <si>
    <t>Level 4 Phase 5</t>
  </si>
  <si>
    <t>Rigby Literacy Collections Level 4 Phase 5 Anthology</t>
  </si>
  <si>
    <t>Rigby Literacy Collections Level 4 Phase 5 Pack</t>
  </si>
  <si>
    <t>Rigby Literacy Collections Level 4 Phase 5: Happy Hamburger/Arigatoo, Asami! (Reading Level 30+/F&amp;P Level V-Z)</t>
  </si>
  <si>
    <t>Rigby Literacy Collections Level 4 Phase 5: Helpful Harry (Reading Level 29-30/F&amp;P Levels T-U)</t>
  </si>
  <si>
    <t>Rigby Literacy Collections Level 4 Phase 5: Horses of the Sea (Reading Level 29-30/F&amp;P Levels T-U)</t>
  </si>
  <si>
    <t>Rigby Literacy Collections Level 4 Phase 5: The Passenger (Reading Level 29-30/F&amp;P Levels T-U)</t>
  </si>
  <si>
    <t>Rigby Literacy Collections Level 4 Phase 5: What is Energy? (Reading Level 30+/F&amp;P Level V-Z)</t>
  </si>
  <si>
    <t>Level 4 Phase 6</t>
  </si>
  <si>
    <t>Rigby Literacy Collections Level 4 Phase 6 Anthology</t>
  </si>
  <si>
    <t>Rigby Literacy Collections Level 4 Phase 6 Pack</t>
  </si>
  <si>
    <t>Rigby Literacy Collections Level 4 Phase 6: Glass (Reading Level 30+/F&amp;P Level V-Z)</t>
  </si>
  <si>
    <t>Rigby Literacy Collections Level 4 Phase 6: Incredible Insects (Reading Level 30+/F&amp;P Level V-Z)</t>
  </si>
  <si>
    <t>Rigby Literacy Collections Level 4 Phase 6: Iris and Me/Space Twins (Reading Level 30+/F&amp;P Level V-Z)</t>
  </si>
  <si>
    <t>Rigby Literacy Collections Level 4 Phase 6: Mac and the Thunderbolt (Reading Level 30+/F&amp;P Level V-Z)</t>
  </si>
  <si>
    <t>Rigby Literacy Collections Level 4 Phase 6: Sudden Secrets (Reading Level 29-30/F&amp;P Levels T-U)</t>
  </si>
  <si>
    <t>Level 5</t>
  </si>
  <si>
    <t>Rigby Literacy Collections Level 5 Blackline Master Book</t>
  </si>
  <si>
    <t>Rigby Literacy Collections Level 5 Teacher's Resource Book</t>
  </si>
  <si>
    <t>Rigby Literacy Collections Level 5 Value Pack</t>
  </si>
  <si>
    <t>Level 5 Phase 7</t>
  </si>
  <si>
    <t>Rigby Literacy Collections Level 5 Phase 7 Anthology</t>
  </si>
  <si>
    <t>Rigby Literacy Collections Level 5 Phase 7 Pack</t>
  </si>
  <si>
    <t>Rigby Literacy Collections Level 5 Phase 7: Have Your Say (Reading Level 30+/F&amp;P Level V-Z)</t>
  </si>
  <si>
    <t>Rigby Literacy Collections Level 5 Phase 7: How Do You Hide A Crocodile? (Reading Level 30+/F&amp;P Level V-Z)</t>
  </si>
  <si>
    <t>Rigby Literacy Collections Level 5 Phase 7: Life in Space (Reading Level 30+/F&amp;P Level V-Z)</t>
  </si>
  <si>
    <t>Rigby Literacy Collections Level 5 Phase 7: Natural Record Breakers (Reading Level 30++/F&amp;P Level W-Z)</t>
  </si>
  <si>
    <t>Rigby Literacy Collections Level 5 Phase 7: The Dragon Skateboard/Freedom (Reading Level 30+/F&amp;P Level V-Z)</t>
  </si>
  <si>
    <t>Level 5 Phase 8</t>
  </si>
  <si>
    <t>Rigby Literacy Collections Level 5 Phase 8 Anthology</t>
  </si>
  <si>
    <t>Rigby Literacy Collections Level 5 Phase 8 Pack</t>
  </si>
  <si>
    <t>Rigby Literacy Collections Level 5 Phase 8: Be Careful What You Wish For (Reading Level 30+/F&amp;P Level V-Z)</t>
  </si>
  <si>
    <t>Rigby Literacy Collections Level 5 Phase 8: Mountain Biking (Reading Level 30++/F&amp;P Level W-Z)</t>
  </si>
  <si>
    <t>Rigby Literacy Collections Level 5 Phase 8: The Eyes Have It (Reading Level 30+/F&amp;P Level V-Z)</t>
  </si>
  <si>
    <t>Rigby Literacy Collections Level 5 Phase 8: The Grey Boatman/The King of Egypt (Reading Level 30+/F&amp;P Level V-Z)</t>
  </si>
  <si>
    <t>Rigby Literacy Collections Level 5 Phase 8: The Language of Ships (Reading Level 30+/F&amp;P Level V-Z)</t>
  </si>
  <si>
    <t>Level 5 Phase 9</t>
  </si>
  <si>
    <t>Rigby Literacy Collections Level 5 Phase 9 Anthology</t>
  </si>
  <si>
    <t>Rigby Literacy Collections Level 5 Phase 9 Pack</t>
  </si>
  <si>
    <t>Rigby Literacy Collections Level 5 Phase 9: Rescue at Ruapehu/The Big Squeeze (Reading Level 30+/F&amp;P Level V-Z)</t>
  </si>
  <si>
    <t>Rigby Literacy Collections Level 5 Phase 9: Spiders and How They Hunt (Reading Level 29-30+/F&amp;P Levels T-Z)</t>
  </si>
  <si>
    <t>Rigby Literacy Collections Level 5 Phase 9: The Brain, The Anklebiter and Jason Cool (Reading Level 30+/F&amp;P Level V-Z)</t>
  </si>
  <si>
    <t>Rigby Literacy Collections Level 5 Phase 9: The How, What and Why of Mammals (Reading Level 30+/F&amp;P Level V-Z)</t>
  </si>
  <si>
    <t>Rigby Literacy Collections Level 5 Phase 9: Weather Watch (Reading Level 30++/F&amp;P Level W-Z)</t>
  </si>
  <si>
    <t>Level 6</t>
  </si>
  <si>
    <t>Rigby Literacy Collections Level 6 Blackline Master Book</t>
  </si>
  <si>
    <t>Rigby Literacy Collections Level 6 Teacher's Resource Book</t>
  </si>
  <si>
    <t>Rigby Literacy Collections Level 6 Value Pack</t>
  </si>
  <si>
    <t>Level 6 Phase 10</t>
  </si>
  <si>
    <t>Rigby Literacy Collections Level 6 Phase 10 Anthology</t>
  </si>
  <si>
    <t>Rigby Literacy Collections Level 6 Phase 10 Pack</t>
  </si>
  <si>
    <t>Rigby Literacy Collections Level 6 Phase 10: Oh, Oh!/Lucy and the Lion (Reading Level 30+/F&amp;P Level V-Z)</t>
  </si>
  <si>
    <t>Rigby Literacy Collections Level 6 Phase 10: Radio Waves (Reading Level 30+/F&amp;P Level V-Z)</t>
  </si>
  <si>
    <t>Rigby Literacy Collections Level 6 Phase 10: Surf's Up! (Reading Level 30+/F&amp;P Level V-Z)</t>
  </si>
  <si>
    <t>Rigby Literacy Collections Level 6 Phase 10: The Frog Family (Reading Level 30++/F&amp;P Level W-Z)</t>
  </si>
  <si>
    <t>Rigby Literacy Collections Level 6 Phase 10: The Unseen Army (Reading Level 30++/F&amp;P Level W-Z)</t>
  </si>
  <si>
    <t>Level 6 Phase 11</t>
  </si>
  <si>
    <t>Rigby Literacy Collections Level 6 Phase 11 Anthology</t>
  </si>
  <si>
    <t>Rigby Literacy Collections Level 6 Phase 11 Pack</t>
  </si>
  <si>
    <t>Rigby Literacy Collections Level 6 Phase 11: mystery@bob001.com (Reading Level 30++/F&amp;P Level W-Z)</t>
  </si>
  <si>
    <t>Rigby Literacy Collections Level 6 Phase 11: Shattered! Hailstorm Fury (Reading Level 30++/F&amp;P Level W-Z)</t>
  </si>
  <si>
    <t>Rigby Literacy Collections Level 6 Phase 11: Sid and the Slimeballs/Grandad's Gift (Reading Level 30+/F&amp;P Level V-Z)</t>
  </si>
  <si>
    <t>Rigby Literacy Collections Level 6 Phase 11: Surfing the Net (Reading Level 30++/F&amp;P Level W-Z)</t>
  </si>
  <si>
    <t>Rigby Literacy Collections Level 6 Phase 11: What's Up There? (Reading Level 30+/F&amp;P Level V-Z)</t>
  </si>
  <si>
    <t>Level 6 Phase 12</t>
  </si>
  <si>
    <t>Rigby Literacy Collections Level 6 Phase 12 Anthology</t>
  </si>
  <si>
    <t>Rigby Literacy Collections Level 6 Phase 12 Pack</t>
  </si>
  <si>
    <t>Rigby Literacy Collections Level 6 Phase 12: Alien Detectives/The Galapina Treasures (Reading Level 30+/F&amp;P Level V-Z)</t>
  </si>
  <si>
    <t>Rigby Literacy Collections Level 6 Phase 12: Gone West (Reading Level 30++/F&amp;P Level W-Z)</t>
  </si>
  <si>
    <t>Rigby Literacy Collections Level 6 Phase 12: Our Earth, Our Future (Reading Level 30++/F&amp;P Level W-Z)</t>
  </si>
  <si>
    <t>Rigby Literacy Collections Level 6 Phase 12: Quakes, Floods and Other Disasters (Reading Level 30++/F&amp;P Level W-Z)</t>
  </si>
  <si>
    <t>Rigby Literacy Collections Level 6 Phase 12: Time Zone (Reading Level 30++/F&amp;P Level W-Z)</t>
  </si>
  <si>
    <t>Middle Primary Take-Home Library</t>
  </si>
  <si>
    <t>Rigby Literacy Collections Middle Primary Listening Post CD &amp; Blackline Masters Pack</t>
  </si>
  <si>
    <t>Rigby Literacy Collections Take-Home Library Middle Primary Pack</t>
  </si>
  <si>
    <t>Rigby Literacy Collections Take-Home Library Middle Primary: A House With Character (Reading Level 29/F&amp;P Levels T)</t>
  </si>
  <si>
    <t>Rigby Literacy Collections Take-Home Library Middle Primary: African Animal Crackers (Reading Level 29/F&amp;P Level T)</t>
  </si>
  <si>
    <t>Rigby Literacy Collections Take-Home Library Middle Primary: Ben's Fantastic Plant (Reading Level 24/F&amp;P Level O)</t>
  </si>
  <si>
    <t>Rigby Literacy Collections Take-Home Library Middle Primary: Brave Mouse (Reading Level 24/F&amp;P Level O)</t>
  </si>
  <si>
    <t>Rigby Literacy Collections Take-Home Library Middle Primary: Cut-Throat Kevin (Reading Level 27/F&amp;P Level R)</t>
  </si>
  <si>
    <t>Rigby Literacy Collections Take-Home Library Middle Primary: Eva's Lost and Found Report (Reading Level 23/F&amp;P Level N)</t>
  </si>
  <si>
    <t>Rigby Literacy Collections Take-Home Library Middle Primary: Feebleman (Reading Level 25/F&amp;P Level P)</t>
  </si>
  <si>
    <t>Rigby Literacy Collections Take-Home Library Middle Primary: Grandad Briny and the Seaweed Garden Centre (Reading Level 25/F&amp;P Level P)</t>
  </si>
  <si>
    <t>Rigby Literacy Collections Take-Home Library Middle Primary: Grandma's Project (Reading Level 26/F&amp;P Level Q)</t>
  </si>
  <si>
    <t>Rigby Literacy Collections Take-Home Library Middle Primary: Gurgle! (Reading Level 23/F&amp;P Level N)</t>
  </si>
  <si>
    <t>Rigby Literacy Collections Take-Home Library Middle Primary: Mrs Dippy and Her Amazing Inventions (Reading Level 29/F&amp;P Level T)</t>
  </si>
  <si>
    <t>Rigby Literacy Collections Take-Home Library Middle Primary: Noises in the Night (Reading Level 22/F&amp;P Level M)</t>
  </si>
  <si>
    <t>Rigby Literacy Collections Take-Home Library Middle Primary: Nutty as a Noodle Stories (Reading Level 29/F&amp;P Level T)</t>
  </si>
  <si>
    <t>Rigby Literacy Collections Take-Home Library Middle Primary: Robot Trouble (Reading Level 29/F&amp;P Level T)</t>
  </si>
  <si>
    <t>Rigby Literacy Collections Take-Home Library Middle Primary: Tara the Ditch Cat (Reading Level 30/F&amp;P Level U)</t>
  </si>
  <si>
    <t>Rigby Literacy Collections Take-Home Library Middle Primary: The Bake Sale Battle (Reading Level 29/F&amp;P Level T)</t>
  </si>
  <si>
    <t>Rigby Literacy Collections Take-Home Library Middle Primary: The False Tooth Fairy (Reading Level 22/F&amp;P Level M)</t>
  </si>
  <si>
    <t>Rigby Literacy Collections Take-Home Library Middle Primary: The Fridge Monster (Reading Level 26/F&amp;P Level Q)</t>
  </si>
  <si>
    <t>Rigby Literacy Collections Take-Home Library Middle Primary: The Goat and the Rock (Reading Level 29/F&amp;P Level T)</t>
  </si>
  <si>
    <t>Rigby Literacy Collections Take-Home Library Middle Primary: The Greedy Snapjaw (Reading Level 21/F&amp;P Level L)</t>
  </si>
  <si>
    <t>Rigby Literacy Collections Take-Home Library Middle Primary: The Key (Reading Level 25/F&amp;P Level P)</t>
  </si>
  <si>
    <t>Rigby Literacy Collections Take-Home Library Middle Primary: The Mystery of the Missing Book (Reading Level 27/F&amp;P Level R)</t>
  </si>
  <si>
    <t>Rigby Literacy Collections Take-Home Library Middle Primary: The Rainy Day Adventure (Reading Level 27/F&amp;P Level R)</t>
  </si>
  <si>
    <t>Rigby Literacy Collections Take-Home Library Middle Primary: The Really Rotten Pirates (Reading Level 26/F&amp;P Level Q)</t>
  </si>
  <si>
    <t>Rigby Literacy Collections Take-Home Library Middle Primary: The Sea Monster (Reading Level 21/F&amp;P Level L)</t>
  </si>
  <si>
    <t>Rigby Literacy Collections Take-Home Library Middle Primary: The Skateboarders' Club (Reading Level 29/F&amp;P Level T)</t>
  </si>
  <si>
    <t>Rigby Literacy Collections Take-Home Library Middle Primary: The Weather Box (Reading Level 29/F&amp;P Level T)</t>
  </si>
  <si>
    <t>Rigby Literacy Collections Take-Home Library Middle Primary: Why the Moon is Ivory (Reading Level 30/F&amp;P Level U)</t>
  </si>
  <si>
    <t>Upper Primary Take-Home Library</t>
  </si>
  <si>
    <t>Rigby Literacy Collections Upper Primary Listening Post CD &amp; Blackline Master Pack</t>
  </si>
  <si>
    <t>Rigby Literacy Collections Take-Home Library Upper Primary Pack</t>
  </si>
  <si>
    <t>Rigby Literacy Collections Take-Home Library Upper Primary: A Flicker of Light (Reading Level 30+/F&amp;P Level V-Z)</t>
  </si>
  <si>
    <t>Rigby Literacy Collections Take-Home Library Upper Primary: Bug Z (Reading Level 30+/F&amp;P Level V-Z)</t>
  </si>
  <si>
    <t>Rigby Literacy Collections Take-Home Library Upper Primary: Cheat! (Reading Level 30+/F&amp;P Level V-Z)</t>
  </si>
  <si>
    <t>Rigby Literacy Collections Take-Home Library Upper Primary: Children Behaving Badly (Reading Level 30+/F&amp;P Level V-Z)</t>
  </si>
  <si>
    <t>Rigby Literacy Collections Take-Home Library Upper Primary: Cyclops and the Greenbeans (Reading Level 30+/F&amp;P Level V-Z)</t>
  </si>
  <si>
    <t>Rigby Literacy Collections Take-Home Library Upper Primary: David's Diary (Reading Level 30+/F&amp;P Level V-Z)</t>
  </si>
  <si>
    <t>Rigby Literacy Collections Take-Home Library Upper Primary: Hot Competition (Reading Level 29-30/F&amp;P Levels T-U)</t>
  </si>
  <si>
    <t>Rigby Literacy Collections Take-Home Library Upper Primary: Keeping Up With Claire (Reading Level 29-30/F&amp;P Levels T-U)</t>
  </si>
  <si>
    <t>Rigby Literacy Collections Take-Home Library Upper Primary: Mr Hi-Tech (Reading Level 30+/F&amp;P Level V-Z)</t>
  </si>
  <si>
    <t>Rigby Literacy Collections Take-Home Library Upper Primary: Mr Willoughby's Wallaby (Reading Level 29-30/F&amp;P Levels T-U)</t>
  </si>
  <si>
    <t>Rigby Literacy Collections Take-Home Library Upper Primary: No Way Back (Reading Level 30+/F&amp;P Level V-Z)</t>
  </si>
  <si>
    <t>Rigby Literacy Collections Take-Home Library Upper Primary: Nothing But Air (Reading Level 29-30/F&amp;P Levels T-U)</t>
  </si>
  <si>
    <t>Rigby Literacy Collections Take-Home Library Upper Primary: Old Sticky (Reading Level 29-30/F&amp;P Levels T-U)</t>
  </si>
  <si>
    <t>Rigby Literacy Collections Take-Home Library Upper Primary: Out of this World (Reading Level 30+/F&amp;P Level V-Z)</t>
  </si>
  <si>
    <t>Rigby Literacy Collections Take-Home Library Upper Primary: Rabbit (Reading Level 30+/F&amp;P Level V-Z)</t>
  </si>
  <si>
    <t>Rigby Literacy Collections Take-Home Library Upper Primary: Rogue Elephant (Reading Level 30+/F&amp;P Level V-Z)</t>
  </si>
  <si>
    <t>Rigby Literacy Collections Take-Home Library Upper Primary: Rory the Story (Reading Level 30+/F&amp;P Level V-Z)</t>
  </si>
  <si>
    <t>Rigby Literacy Collections Take-Home Library Upper Primary: Skateboard City (Reading Level 30+/F&amp;P Level V-Z)</t>
  </si>
  <si>
    <t>Rigby Literacy Collections Take-Home Library Upper Primary: Sorted! (Reading Level 30+/F&amp;P Level V-Z)</t>
  </si>
  <si>
    <t>Rigby Literacy Collections Take-Home Library Upper Primary: The Dome (Reading Level 30+/F&amp;P Level V-Z)</t>
  </si>
  <si>
    <t>Rigby Literacy Collections Take-Home Library Upper Primary: The Ghost of Barton Beach (Reading Level 30+/F&amp;P Level V-Z)</t>
  </si>
  <si>
    <t>Rigby Literacy Collections Take-Home Library Upper Primary: The Gift (Reading Level 30+/F&amp;P Level V-Z)</t>
  </si>
  <si>
    <t>Rigby Literacy Collections Take-Home Library Upper Primary: The Great Tomato Battle (Reading Level 30+/F&amp;P Level V-Z)</t>
  </si>
  <si>
    <t>Rigby Literacy Collections Take-Home Library Upper Primary: The Lost Spaceship (Reading Level 30+/F&amp;P Level V-Z)</t>
  </si>
  <si>
    <t>Rigby Literacy Collections Take-Home Library Upper Primary: The Mysterious Ms Martin (Reading Level 29-30/F&amp;P Levels T-U)</t>
  </si>
  <si>
    <t>Rigby Literacy Collections Take-Home Library Upper Primary: The School Trip (Reading Level 30+/F&amp;P Level V-Z)</t>
  </si>
  <si>
    <t>Rigby Literacy Collections Take-Home Library Upper Primary: The Secret on the Wall (Reading Level 30+/F&amp;P Level V-Z)</t>
  </si>
  <si>
    <t>Rigby Literacy Collections Take-Home Library Upper Primary: Tops and Bottoms (Reading Level 29-30/F&amp;P Levels T-U)</t>
  </si>
  <si>
    <t>Sails</t>
  </si>
  <si>
    <t>Sails Literacy Guided Reading</t>
  </si>
  <si>
    <t>Sails Emergent  Magenta Guided Reading</t>
  </si>
  <si>
    <t>Sails Emergent Magenta Multi Pack</t>
  </si>
  <si>
    <t>Sails Emergent Magenta Value Pack</t>
  </si>
  <si>
    <t xml:space="preserve">Sails Emergent Magenta: A Place to Sleep </t>
  </si>
  <si>
    <t xml:space="preserve">Sails Emergent Magenta: Animal Coats </t>
  </si>
  <si>
    <t xml:space="preserve">Sails Emergent Magenta: Animals of the Rainforest </t>
  </si>
  <si>
    <t xml:space="preserve">Sails Emergent Magenta: Baby Kangaroo </t>
  </si>
  <si>
    <t xml:space="preserve">Sails Emergent Magenta: Baby Owl </t>
  </si>
  <si>
    <t xml:space="preserve">Sails Emergent Magenta: Big Animals in the Sea </t>
  </si>
  <si>
    <t xml:space="preserve">Sails Emergent Magenta: Clean My Teeth! </t>
  </si>
  <si>
    <t xml:space="preserve">Sails Emergent Magenta: Clown's Clothes </t>
  </si>
  <si>
    <t xml:space="preserve">Sails Emergent Magenta: Elephant and Mouse </t>
  </si>
  <si>
    <t xml:space="preserve">Sails Emergent Magenta: Frog </t>
  </si>
  <si>
    <t xml:space="preserve">Sails Emergent Magenta: Hold on Tight! </t>
  </si>
  <si>
    <t xml:space="preserve">Sails Emergent Magenta: Honey, Honey </t>
  </si>
  <si>
    <t xml:space="preserve">Sails Emergent Magenta: Look At My Eggs! </t>
  </si>
  <si>
    <t xml:space="preserve">Sails Emergent Magenta: Look Out, Fox! </t>
  </si>
  <si>
    <t xml:space="preserve">Sails Emergent Magenta: On the Seashore </t>
  </si>
  <si>
    <t xml:space="preserve">Sails Emergent Magenta: Silly Cat </t>
  </si>
  <si>
    <t xml:space="preserve">Sails Emergent Magenta: Sleepy Tiger </t>
  </si>
  <si>
    <t xml:space="preserve">Sails Emergent Magenta: Spider's Web </t>
  </si>
  <si>
    <t xml:space="preserve">Sails Emergent Magenta: Stripes and Spots </t>
  </si>
  <si>
    <t xml:space="preserve">Sails Emergent Magenta: The Animal Show </t>
  </si>
  <si>
    <t xml:space="preserve">Sails Emergent Magenta: The Big Giant </t>
  </si>
  <si>
    <t xml:space="preserve">Sails Emergent Magenta: The Cat Show </t>
  </si>
  <si>
    <t xml:space="preserve">Sails Emergent Magenta: The Goat </t>
  </si>
  <si>
    <t xml:space="preserve">Sails Emergent Magenta: The Treasure </t>
  </si>
  <si>
    <t xml:space="preserve">Sails Emergent Magenta: Under the Ground </t>
  </si>
  <si>
    <t xml:space="preserve">Sails Emergent Magenta: Upside Down </t>
  </si>
  <si>
    <t>Sails Early Red Set 1 Guided Reading</t>
  </si>
  <si>
    <t>Sails Early Red Set 1 Multi Pack</t>
  </si>
  <si>
    <t>Sails Early Red Set 1 Pack</t>
  </si>
  <si>
    <t xml:space="preserve">Sails Early Red Set 1: A House for a Mouse </t>
  </si>
  <si>
    <t xml:space="preserve">Sails Early Red Set 1: Barnaby </t>
  </si>
  <si>
    <t xml:space="preserve">Sails Early Red Set 1: Carrying Babies </t>
  </si>
  <si>
    <t>Sails Early Red Set 1: Clown</t>
  </si>
  <si>
    <t xml:space="preserve">Sails Early Red Set 1: Fish for Dinner </t>
  </si>
  <si>
    <t xml:space="preserve">Sails Early Red Set 1: Kids Can Read </t>
  </si>
  <si>
    <t xml:space="preserve">Sails Early Red Set 1: Kids in the Kitchen </t>
  </si>
  <si>
    <t xml:space="preserve">Sails Early Red Set 1: Let's Eat </t>
  </si>
  <si>
    <t>Sails Early Red Set 1: Let's Sleep</t>
  </si>
  <si>
    <t xml:space="preserve">Sails Early Red Set 1: Scarecrow's Hair </t>
  </si>
  <si>
    <t xml:space="preserve">Sails Early Red Set 1: Shar </t>
  </si>
  <si>
    <t xml:space="preserve">Sails Early Red Set 1: Turkey </t>
  </si>
  <si>
    <t> </t>
  </si>
  <si>
    <t>Sails Early Red Set 2 Guided Reading</t>
  </si>
  <si>
    <t>Sails Early Red Set 2 Multi Pack</t>
  </si>
  <si>
    <t>Sails Early Red Set 2 Pack</t>
  </si>
  <si>
    <t>Sails Early Red Set 2: A Hat for Hippo</t>
  </si>
  <si>
    <t xml:space="preserve">Sails Early Red Set 2: A House for the Alien </t>
  </si>
  <si>
    <t xml:space="preserve">Sails Early Red Set 2: Animals in the City </t>
  </si>
  <si>
    <t xml:space="preserve">Sails Early Red Set 2: Animals in the Water </t>
  </si>
  <si>
    <t xml:space="preserve">Sails Early Red Set 2: Catch Me, Cat </t>
  </si>
  <si>
    <t xml:space="preserve">Sails Early Red Set 2: Dinosaurs </t>
  </si>
  <si>
    <t xml:space="preserve">Sails Early Red Set 2: Duck and Pig </t>
  </si>
  <si>
    <t xml:space="preserve">Sails Early Red Set 2: Eggs </t>
  </si>
  <si>
    <t xml:space="preserve">Sails Early Red Set 2: Horns </t>
  </si>
  <si>
    <t xml:space="preserve">Sails Early Red Set 2: The Sneeze </t>
  </si>
  <si>
    <t xml:space="preserve">Sails Early Red Set 2: What Can Jump? </t>
  </si>
  <si>
    <t xml:space="preserve">Sails Early Red Set 2: Where is the Giant? </t>
  </si>
  <si>
    <t>Sails Early Red Bridging Yellow Guided Reading</t>
  </si>
  <si>
    <t>Sails Early Red Bridging Yellow Multi Pack</t>
  </si>
  <si>
    <t>Sails Early Red Bridging Yellow Pack</t>
  </si>
  <si>
    <t xml:space="preserve">Sails Early Red Bridging Yellow: Bedtime </t>
  </si>
  <si>
    <t xml:space="preserve">Sails Early Red Bridging Yellow: Catching Fish </t>
  </si>
  <si>
    <t xml:space="preserve">Sails Early Red Bridging Yellow: Jungle Race Day </t>
  </si>
  <si>
    <t xml:space="preserve">Sails Early Red Bridging Yellow: Lights That Help </t>
  </si>
  <si>
    <t xml:space="preserve">Sails Early Red Bridging Yellow: Silly Fox </t>
  </si>
  <si>
    <t>Sails Early Red, Red Bridging Yellow Teacher Resource CD</t>
  </si>
  <si>
    <t>Sails Early  Yellow Set 1 Guided Reading</t>
  </si>
  <si>
    <t>Sails Early Yellow Set 1 Multi Pack</t>
  </si>
  <si>
    <t>Sails Early Yellow Set 1 Pack</t>
  </si>
  <si>
    <t>Sails Early Yellow Set 1: A Job for Clown</t>
  </si>
  <si>
    <t xml:space="preserve">Sails Early Yellow Set 1: All Clean </t>
  </si>
  <si>
    <t xml:space="preserve">Sails Early Yellow Set 1: Animals that Build </t>
  </si>
  <si>
    <t xml:space="preserve">Sails Early Yellow Set 1: Custard's Cat Flap </t>
  </si>
  <si>
    <t xml:space="preserve">Sails Early Yellow Set 1: Feathered Friends </t>
  </si>
  <si>
    <t xml:space="preserve">Sails Early Yellow Set 1: Goodness Me, Mr Magee! </t>
  </si>
  <si>
    <t xml:space="preserve">Sails Early Yellow Set 1: Granny </t>
  </si>
  <si>
    <t xml:space="preserve">Sails Early Yellow Set 1: Helping Out </t>
  </si>
  <si>
    <t xml:space="preserve">Sails Early Yellow Set 1: Living Together </t>
  </si>
  <si>
    <t>Sails Early Yellow Set 1: Max</t>
  </si>
  <si>
    <t xml:space="preserve">Sails Early Yellow Set 1: Rupert's Ice Cream Shop </t>
  </si>
  <si>
    <t xml:space="preserve">Sails Early Yellow Set 1: The Happy House </t>
  </si>
  <si>
    <t>Sails Early Yellow Set 2 Guided Reading</t>
  </si>
  <si>
    <t>Sails Early Yellow Set 2 Multi Pack</t>
  </si>
  <si>
    <t>Sails Early Yellow Set 2 Pack</t>
  </si>
  <si>
    <t xml:space="preserve">Sails Early Yellow Set 2: Baby Owl Goes Away </t>
  </si>
  <si>
    <t xml:space="preserve">Sails Early Yellow Set 2: Beetles </t>
  </si>
  <si>
    <t xml:space="preserve">Sails Early Yellow Set 2: Butterflies </t>
  </si>
  <si>
    <t xml:space="preserve">Sails Early Yellow Set 2: Clown Paints His House </t>
  </si>
  <si>
    <t xml:space="preserve">Sails Early Yellow Set 2: Fangs </t>
  </si>
  <si>
    <t xml:space="preserve">Sails Early Yellow Set 2: Good Ideas for People </t>
  </si>
  <si>
    <t xml:space="preserve">Sails Early Yellow Set 2: Granny Comes to Stay </t>
  </si>
  <si>
    <t>Sails Early Yellow Set 2: How Many Legs?</t>
  </si>
  <si>
    <t xml:space="preserve">Sails Early Yellow Set 2: Jellyfish </t>
  </si>
  <si>
    <t xml:space="preserve">Sails Early Yellow Set 2: The Beeman </t>
  </si>
  <si>
    <t xml:space="preserve">Sails Early Yellow Set 2: Tiger and Monkey </t>
  </si>
  <si>
    <t>Sails Early Yellow Set 2: Where is the Spy?</t>
  </si>
  <si>
    <t>Sails Early Blue Set 1 Guided Reading</t>
  </si>
  <si>
    <t>Sails Early Blue Set 1 Multi Pack</t>
  </si>
  <si>
    <t>Sails Early Blue Set 1 Value Pack</t>
  </si>
  <si>
    <t xml:space="preserve">Sails Early Blue Set 1: Aliens </t>
  </si>
  <si>
    <t xml:space="preserve">Sails Early Blue Set 1: Cargo Cat </t>
  </si>
  <si>
    <t xml:space="preserve">Sails Early Blue Set 1: Fat Ducks </t>
  </si>
  <si>
    <t xml:space="preserve">Sails Early Blue Set 1: Hot and Cold </t>
  </si>
  <si>
    <t xml:space="preserve">Sails Early Blue Set 1: Pancakes </t>
  </si>
  <si>
    <t xml:space="preserve">Sails Early Blue Set 1: Sailor Sam </t>
  </si>
  <si>
    <t xml:space="preserve">Sails Early Blue Set 1: Spikes, Scales and Armour </t>
  </si>
  <si>
    <t xml:space="preserve">Sails Early Blue Set 1: That's Us </t>
  </si>
  <si>
    <t xml:space="preserve">Sails Early Blue Set 1: The House Sitters </t>
  </si>
  <si>
    <t xml:space="preserve">Sails Early Blue Set 1: The Robbers </t>
  </si>
  <si>
    <t xml:space="preserve">Sails Early Blue Set 1: The Sausage Spy </t>
  </si>
  <si>
    <t xml:space="preserve">Sails Early Blue Set 1: Watch Out for Rubbish Bins! </t>
  </si>
  <si>
    <t>Sails Early Blue Set 2 Guided Reading</t>
  </si>
  <si>
    <t>Sails Early Blue Set 2 Multi Pack</t>
  </si>
  <si>
    <t>Sails Early Blue Set 2 Value Pack</t>
  </si>
  <si>
    <t xml:space="preserve">Sails Early Blue Set 2: A Long Time Ago </t>
  </si>
  <si>
    <t>Sails Early Blue Set 2: An Upside-Down Life</t>
  </si>
  <si>
    <t>Sails Early Blue Set 2: Animal Lights</t>
  </si>
  <si>
    <t xml:space="preserve">Sails Early Blue Set 2: Baby Owl is Scared </t>
  </si>
  <si>
    <t>Sails Early Blue Set 2: Bats in Blankets</t>
  </si>
  <si>
    <t>Sails Early Blue Set 2: Foxes</t>
  </si>
  <si>
    <t xml:space="preserve">Sails Early Blue Set 2: Lazy Sailor Sam </t>
  </si>
  <si>
    <t xml:space="preserve">Sails Early Blue Set 2: Life Savers </t>
  </si>
  <si>
    <t xml:space="preserve">Sails Early Blue Set 2: Rupert's Rainbow Ice Cream </t>
  </si>
  <si>
    <t xml:space="preserve">Sails Early Blue Set 2: The Hole in the Garden </t>
  </si>
  <si>
    <t xml:space="preserve">Sails Early Blue Set 2: The Rock Boss </t>
  </si>
  <si>
    <t xml:space="preserve">Sails Early Blue Set 2: Yellow Bird </t>
  </si>
  <si>
    <t>Sails Early Green Set 1 Guided Reading</t>
  </si>
  <si>
    <t>Sails Early Green Set 1 Multi Pack</t>
  </si>
  <si>
    <t>Sails Early Green Set 1 Value Pack</t>
  </si>
  <si>
    <t xml:space="preserve">Sails Early Green Set 1: Bird Hotel </t>
  </si>
  <si>
    <t xml:space="preserve">Sails Early Green Set 1: Gardens of the Sea </t>
  </si>
  <si>
    <t xml:space="preserve">Sails Early Green Set 1: Gliders and Sliders </t>
  </si>
  <si>
    <t xml:space="preserve">Sails Early Green Set 1: Headline News </t>
  </si>
  <si>
    <t xml:space="preserve">Sails Early Green Set 1: In the Jungle River </t>
  </si>
  <si>
    <t xml:space="preserve">Sails Early Green Set 1: Jacko of Baker Street </t>
  </si>
  <si>
    <t xml:space="preserve">Sails Early Green Set 1: Marvin's Woolly Mammoth </t>
  </si>
  <si>
    <t xml:space="preserve">Sails Early Green Set 1: Mickey Maloney </t>
  </si>
  <si>
    <t xml:space="preserve">Sails Early Green Set 1: Miss Grimble </t>
  </si>
  <si>
    <t xml:space="preserve">Sails Early Green Set 1: Snow </t>
  </si>
  <si>
    <t xml:space="preserve">Sails Early Green Set 1: The Old Cat </t>
  </si>
  <si>
    <t xml:space="preserve">Sails Early Green Set 1: The Sick Rooster </t>
  </si>
  <si>
    <t>Sails Early Green Set 2 Guided Reading</t>
  </si>
  <si>
    <t>Sails Early Green Set 2 Multi Pack</t>
  </si>
  <si>
    <t>Sails Early Green Set 2 Value Pack</t>
  </si>
  <si>
    <t>Sails Early Green Set 2: Blat, the Alley Cat</t>
  </si>
  <si>
    <t>Sails Early Green Set 2: Fur, Feathers or Skin</t>
  </si>
  <si>
    <t>Sails Early Green Set 2: Jacko, the Dreamer</t>
  </si>
  <si>
    <t>Sails Early Green Set 2: Marvin's Egg</t>
  </si>
  <si>
    <t>Sails Early Green Set 2: Parrots</t>
  </si>
  <si>
    <t>Sails Early Green Set 2: Rooster Trouble</t>
  </si>
  <si>
    <t>Sails Early Green Set 2: Sailor Sam Up the Mast</t>
  </si>
  <si>
    <t>Sails Early Green Set 2: The Goat's Beard</t>
  </si>
  <si>
    <t>Sails Early Green Set 2: Tongues</t>
  </si>
  <si>
    <t>Sails Early Green Set 2: Tunnels</t>
  </si>
  <si>
    <t>Sails Early Green Set 2: Underwater Spiders</t>
  </si>
  <si>
    <t>Sails Early Green Set 2: Using Leaves</t>
  </si>
  <si>
    <t>Sails Early Green Bridging Orange</t>
  </si>
  <si>
    <t xml:space="preserve">Sails Early Green Bridging Orange: Charlie </t>
  </si>
  <si>
    <t xml:space="preserve">Sails Early Green Bridging Orange: Got One! </t>
  </si>
  <si>
    <t>Sails  Fluency Orange Set 1 Guided Reading</t>
  </si>
  <si>
    <t>Sails Fluency Orange Set 1 Multi Pack</t>
  </si>
  <si>
    <t>Sails Fluency Orange Set 1 Value Pack</t>
  </si>
  <si>
    <t xml:space="preserve">Sails Fluency Orange Set 1: Animal Advertisements </t>
  </si>
  <si>
    <t xml:space="preserve">Sails Fluency Orange Set 1: Animals Say... </t>
  </si>
  <si>
    <t xml:space="preserve">Sails Fluency Orange Set 1: Baboon Troops </t>
  </si>
  <si>
    <t xml:space="preserve">Sails Fluency Orange Set 1: Birdwoman Interview </t>
  </si>
  <si>
    <t xml:space="preserve">Sails Fluency Orange Set 1: Bugs on the Menu </t>
  </si>
  <si>
    <t xml:space="preserve">Sails Fluency Orange Set 1: Cat's Diary </t>
  </si>
  <si>
    <t xml:space="preserve">Sails Fluency Orange Set 1: Dad's Pasta </t>
  </si>
  <si>
    <t xml:space="preserve">Sails Fluency Orange Set 1: Dog's Diary </t>
  </si>
  <si>
    <t xml:space="preserve">Sails Fluency Orange Set 1: From Here to There </t>
  </si>
  <si>
    <t xml:space="preserve">Sails Fluency Orange Set 1: McGinty's Friend </t>
  </si>
  <si>
    <t xml:space="preserve">Sails Fluency Orange Set 1: Mickey Maloney's Mail </t>
  </si>
  <si>
    <t xml:space="preserve">Sails Fluency Orange Set 1: Mouse Manual </t>
  </si>
  <si>
    <t xml:space="preserve">Sails Fluency Orange Set 1: Mr Merton's Holiday </t>
  </si>
  <si>
    <t xml:space="preserve">Sails Fluency Orange Set 1: Pirates </t>
  </si>
  <si>
    <t xml:space="preserve">Sails Fluency Orange Set 1: Space Cat </t>
  </si>
  <si>
    <t xml:space="preserve">Sails Fluency Orange Set 1: Spy Manual </t>
  </si>
  <si>
    <t xml:space="preserve">Sails Fluency Orange Set 1: Stomachs </t>
  </si>
  <si>
    <t xml:space="preserve">Sails Fluency Orange Set 1: The Daily Meow </t>
  </si>
  <si>
    <t xml:space="preserve">Sails Fluency Orange Set 1: The Egg Saga </t>
  </si>
  <si>
    <t xml:space="preserve">Sails Fluency Orange Set 1: The Hiders </t>
  </si>
  <si>
    <t xml:space="preserve">Sails Fluency Orange Set 1: The Island of Wingo </t>
  </si>
  <si>
    <t xml:space="preserve">Sails Fluency Orange Set 1: The Jungle Sun </t>
  </si>
  <si>
    <t xml:space="preserve">Sails Fluency Orange Set 1: The Night Out </t>
  </si>
  <si>
    <t xml:space="preserve">Sails Fluency Orange Set 1: The Red Shoes </t>
  </si>
  <si>
    <t xml:space="preserve">Sails Fluency Orange Set 1: Using a Beak </t>
  </si>
  <si>
    <t xml:space="preserve">Sails Fluency Orange Set 1: Using a Tail </t>
  </si>
  <si>
    <t>Sails Fluency Orange Set 2 Guided Reading</t>
  </si>
  <si>
    <t>Sails Fluency Orange Set 2 Multi Pack</t>
  </si>
  <si>
    <t>Sails Fluency Orange Set 2 Value Pack</t>
  </si>
  <si>
    <t xml:space="preserve">Sails Fluency Orange Set 2: Beeman Interview </t>
  </si>
  <si>
    <t xml:space="preserve">Sails Fluency Orange Set 2: Boot Balancers Wanted </t>
  </si>
  <si>
    <t xml:space="preserve">Sails Fluency Orange Set 2: Cool School </t>
  </si>
  <si>
    <t xml:space="preserve">Sails Fluency Orange Set 2: Exercise Time </t>
  </si>
  <si>
    <t xml:space="preserve">Sails Fluency Orange Set 2: Fun Zone </t>
  </si>
  <si>
    <t xml:space="preserve">Sails Fluency Orange Set 2: Kids Say ... </t>
  </si>
  <si>
    <t xml:space="preserve">Sails Fluency Orange Set 2: Marvellous Menus </t>
  </si>
  <si>
    <t xml:space="preserve">Sails Fluency Orange Set 2: Matilda's Plans </t>
  </si>
  <si>
    <t xml:space="preserve">Sails Fluency Orange Set 2: On the List </t>
  </si>
  <si>
    <t xml:space="preserve">Sails Fluency Orange Set 2: On the Menu </t>
  </si>
  <si>
    <t xml:space="preserve">Sails Fluency Orange Set 2: Policeman's File </t>
  </si>
  <si>
    <t xml:space="preserve">Sails Fluency Orange Set 2: Spy Maps </t>
  </si>
  <si>
    <t xml:space="preserve">Sails Fluency Orange Set 2: The Zachary's Plans </t>
  </si>
  <si>
    <t xml:space="preserve">Sails Fluency Orange Set 2: Tracey and the Sun </t>
  </si>
  <si>
    <t>Sails Fluency Orange Guided Reading</t>
  </si>
  <si>
    <t>Sails Fluency Orange Multi Pack</t>
  </si>
  <si>
    <t>Sails Fluency Orange Pack</t>
  </si>
  <si>
    <t xml:space="preserve">Sails Fluency Orange:  A Mystery for Mickey Maloney </t>
  </si>
  <si>
    <t xml:space="preserve">Sails Fluency Orange:  Animal Headgear </t>
  </si>
  <si>
    <t xml:space="preserve">Sails Fluency Orange:  Animal Smugglers </t>
  </si>
  <si>
    <t xml:space="preserve">Sails Fluency Orange:  Black Cat and Poodle Dog </t>
  </si>
  <si>
    <t xml:space="preserve">Sails Fluency Orange:  Camping With Dad </t>
  </si>
  <si>
    <t xml:space="preserve">Sails Fluency Orange:  Cold Places </t>
  </si>
  <si>
    <t xml:space="preserve">Sails Fluency Orange:  Dangerous Jobs </t>
  </si>
  <si>
    <t xml:space="preserve">Sails Fluency Orange:  Fangs and Teeth </t>
  </si>
  <si>
    <t xml:space="preserve">Sails Fluency Orange:  Gran's Hearing Aids </t>
  </si>
  <si>
    <t xml:space="preserve">Sails Fluency Orange:  Inside Caves </t>
  </si>
  <si>
    <t xml:space="preserve">Sails Fluency Orange:  Long Hairy Legs </t>
  </si>
  <si>
    <t xml:space="preserve">Sails Fluency Orange:  MM Mouse at the Movies </t>
  </si>
  <si>
    <t xml:space="preserve">Sails Fluency Orange:  Mr Bean </t>
  </si>
  <si>
    <t xml:space="preserve">Sails Fluency Orange:  Mud Slide </t>
  </si>
  <si>
    <t xml:space="preserve">Sails Fluency Orange:  Mum at the Football </t>
  </si>
  <si>
    <t xml:space="preserve">Sails Fluency Orange:  Mum's Shoes </t>
  </si>
  <si>
    <t xml:space="preserve">Sails Fluency Orange:  My Donkey Can Read </t>
  </si>
  <si>
    <t xml:space="preserve">Sails Fluency Orange:  Sailor Sam and the Goat </t>
  </si>
  <si>
    <t xml:space="preserve">Sails Fluency Orange:  Scuba Diving </t>
  </si>
  <si>
    <t xml:space="preserve">Sails Fluency Orange:  Sea Turtles </t>
  </si>
  <si>
    <t xml:space="preserve">Sails Fluency Orange:  Shamus </t>
  </si>
  <si>
    <t xml:space="preserve">Sails Fluency Orange:  Special Tricks </t>
  </si>
  <si>
    <t xml:space="preserve">Sails Fluency Orange:  Spy Tools </t>
  </si>
  <si>
    <t xml:space="preserve">Sails Fluency Orange:  The Nose Horns </t>
  </si>
  <si>
    <t xml:space="preserve">Sails Fluency Orange:  The Secret Presents </t>
  </si>
  <si>
    <t xml:space="preserve">Sails Fluency Orange:  Thrills on Water! </t>
  </si>
  <si>
    <t xml:space="preserve">Sails Fluency Orange:  Trackers </t>
  </si>
  <si>
    <t xml:space="preserve">Sails Fluency Orange:  Travelling Animals </t>
  </si>
  <si>
    <t xml:space="preserve">Sails Fluency Orange:  Volunteers </t>
  </si>
  <si>
    <t xml:space="preserve">Sails Fluency Orange:  You Can Have a Party Anywhere! </t>
  </si>
  <si>
    <t xml:space="preserve">Sails Fluency Turquoise </t>
  </si>
  <si>
    <t>Sails Fluency Turquoise Multi Pack</t>
  </si>
  <si>
    <t>Sails Fluency Turquoise Value Pack</t>
  </si>
  <si>
    <t xml:space="preserve">Sails Additional Fluency - Turquoise: Amazing Lizards </t>
  </si>
  <si>
    <t xml:space="preserve">Sails Fluency Turquoise: Bee Sting! </t>
  </si>
  <si>
    <t xml:space="preserve">Sails Fluency Turquoise: Birdcatcher </t>
  </si>
  <si>
    <t xml:space="preserve">Sails Fluency Turquoise: Bull Dare </t>
  </si>
  <si>
    <t xml:space="preserve">Sails Fluency Turquoise: Fossils </t>
  </si>
  <si>
    <t xml:space="preserve">Sails Fluency Turquoise: Grandpa's New Scooter </t>
  </si>
  <si>
    <t xml:space="preserve">Sails Fluency Turquoise: Me, Dan and the Dragonfly </t>
  </si>
  <si>
    <t xml:space="preserve">Sails Fluency Turquoise: Mighty Machines </t>
  </si>
  <si>
    <t xml:space="preserve">Sails Fluency Turquoise: Nature and Human Inventions </t>
  </si>
  <si>
    <t xml:space="preserve">Sails Fluency Turquoise: Poppa </t>
  </si>
  <si>
    <t xml:space="preserve">Sails Fluency Turquoise: Robot Helpers </t>
  </si>
  <si>
    <t xml:space="preserve">Sails Fluency Turquoise: Runt </t>
  </si>
  <si>
    <t xml:space="preserve">Sails Fluency Turquoise: Spitters! </t>
  </si>
  <si>
    <t xml:space="preserve">Sails Fluency Turquoise: Spying on Animals </t>
  </si>
  <si>
    <t xml:space="preserve">Sails Fluency Turquoise: Storing Food </t>
  </si>
  <si>
    <t xml:space="preserve">Sails Fluency Turquoise: Submarine Rescue </t>
  </si>
  <si>
    <t xml:space="preserve">Sails Fluency Turquoise: The Black Rabbit </t>
  </si>
  <si>
    <t xml:space="preserve">Sails Fluency Turquoise: The New Kid on the Team </t>
  </si>
  <si>
    <t xml:space="preserve">Sails Fluency Turquoise: The Shoe Thief </t>
  </si>
  <si>
    <t xml:space="preserve">Sails Fluency Turquoise: Tornadoes </t>
  </si>
  <si>
    <t xml:space="preserve">Sails Fluency Turquoise: Wood Eaters </t>
  </si>
  <si>
    <t xml:space="preserve">Sails Fluency Turquoise: Wood Storks </t>
  </si>
  <si>
    <t>Sails Fluency Turquoise Bridging Purple</t>
  </si>
  <si>
    <t>Sails Fluency Turquoise Bridging Purple: Slow Joe</t>
  </si>
  <si>
    <t>Sails Fluency Turquoise Bridging Purple: The Biggest Pumpkin</t>
  </si>
  <si>
    <t>Sails Fluency Purple Guided Reading</t>
  </si>
  <si>
    <t>Sails Fluency Purple Value Pack</t>
  </si>
  <si>
    <t xml:space="preserve">Sails Fluency Purple: A No-Good Dog </t>
  </si>
  <si>
    <t xml:space="preserve">Sails Fluency Purple: Animal Robbers </t>
  </si>
  <si>
    <t xml:space="preserve">Sails Fluency Purple: Animals That Suck </t>
  </si>
  <si>
    <t xml:space="preserve">Sails Fluency Purple: Baldy </t>
  </si>
  <si>
    <t xml:space="preserve">Sails Fluency Purple: Disappearing Sharks </t>
  </si>
  <si>
    <t xml:space="preserve">Sails Fluency Purple: Gone Fishing </t>
  </si>
  <si>
    <t xml:space="preserve">Sails Fluency Purple: Grandad's Holiday </t>
  </si>
  <si>
    <t xml:space="preserve">Sails Fluency Purple: Moving Without Legs </t>
  </si>
  <si>
    <t xml:space="preserve">Sails Fluency Purple: On the Move </t>
  </si>
  <si>
    <t xml:space="preserve">Sails Fluency Purple: Penguins in Peril </t>
  </si>
  <si>
    <t xml:space="preserve">Sails Fluency Purple: Ruby's Secret </t>
  </si>
  <si>
    <t xml:space="preserve">Sails Fluency Purple: Shark Scare </t>
  </si>
  <si>
    <t xml:space="preserve">Sails Fluency Purple: Shipwrecks </t>
  </si>
  <si>
    <t xml:space="preserve">Sails Fluency Purple: Stunt Flyers </t>
  </si>
  <si>
    <t xml:space="preserve">Sails Fluency Purple: The Secrets of Sand </t>
  </si>
  <si>
    <t xml:space="preserve">Sails Fluency Purple: The Special Photo </t>
  </si>
  <si>
    <t xml:space="preserve">Sails Fluency Purple: Trouble </t>
  </si>
  <si>
    <t xml:space="preserve">Sails Fluency Purple: Water Movers </t>
  </si>
  <si>
    <t xml:space="preserve">Sails Fluency Purple: Whale of a Tale </t>
  </si>
  <si>
    <t xml:space="preserve">Sails Fluency Purple: You Know What Old People are Like </t>
  </si>
  <si>
    <t>Sails Fluency Purple Set 2 Multi Pack</t>
  </si>
  <si>
    <t>Sails Fluency Purple Set 2 Pack</t>
  </si>
  <si>
    <t xml:space="preserve">Sails Fluency Purple Set 2: Burrows, Tunnels and Chambers </t>
  </si>
  <si>
    <t>Sails Fluency Purple Set 2: Destination Planet Blobb</t>
  </si>
  <si>
    <t xml:space="preserve">Sails Fluency Purple Set 2: Energy </t>
  </si>
  <si>
    <t>Sails Fluency Purple Set 2: Have You Read It?</t>
  </si>
  <si>
    <t xml:space="preserve">Sails Fluency Purple Set 2: Kitesurfing </t>
  </si>
  <si>
    <t xml:space="preserve">Sails Fluency Purple Set 2: Mickey Maloney Spy </t>
  </si>
  <si>
    <t xml:space="preserve">Sails Fluency Purple Set 2: My Life with Birds </t>
  </si>
  <si>
    <t xml:space="preserve">Sails Fluency Purple Set 2: Oil on Water </t>
  </si>
  <si>
    <t xml:space="preserve">Sails Fluency Purple Set 2: Passport to Earth </t>
  </si>
  <si>
    <t xml:space="preserve">Sails Fluency Purple Set 2: Police Work </t>
  </si>
  <si>
    <t>Sails Fluency Purple Set 2: Rave Reviews</t>
  </si>
  <si>
    <t>Sails Fluency Purple Set 2: Riding the Bubbly Seas</t>
  </si>
  <si>
    <t xml:space="preserve">Sails Fluency Purple Set 2: Rubbery Arms and Baggy Bodies </t>
  </si>
  <si>
    <t>Sails Fluency Purple Set 2: Shosun's Mistake</t>
  </si>
  <si>
    <t xml:space="preserve">Sails Fluency Purple Set 2: Should This Have Happened? </t>
  </si>
  <si>
    <t xml:space="preserve">Sails Fluency Purple Set 2: Space Junk </t>
  </si>
  <si>
    <t>Sails Fluency Purple Set 2: The Lullabob</t>
  </si>
  <si>
    <t xml:space="preserve">Sails Fluency Purple Set 2: The Monsters of Burwood </t>
  </si>
  <si>
    <t xml:space="preserve">Sails Fluency Purple Set 2: The Tricksters of Fringle </t>
  </si>
  <si>
    <t xml:space="preserve">Sails Fluency Purple Set 2: Toothwalkers </t>
  </si>
  <si>
    <t xml:space="preserve">Sails Fluency Purple Set 2: What a Wedding! </t>
  </si>
  <si>
    <t xml:space="preserve">Sails Fluency Purple Set 2: What's Your Opinion? </t>
  </si>
  <si>
    <t xml:space="preserve">Sails Fluency Purple Set 2: Who Did It? </t>
  </si>
  <si>
    <t xml:space="preserve">Sails Fluency Purple Set 2: Worm Work </t>
  </si>
  <si>
    <t xml:space="preserve">Sails Fluency Purple Bridging Gold </t>
  </si>
  <si>
    <t>Sails Fluency Purple Bridging Gold Multi Pack</t>
  </si>
  <si>
    <t>Sails Fluency Purple Bridging Gold Value Pack</t>
  </si>
  <si>
    <t xml:space="preserve">Sails Fluency Purple Bridging Gold: Backyard Battles </t>
  </si>
  <si>
    <t xml:space="preserve">Sails Fluency Purple Bridging Gold: Banana Cake </t>
  </si>
  <si>
    <t xml:space="preserve">Sails Fluency Purple Bridging Gold: Codes and Ciphers </t>
  </si>
  <si>
    <t xml:space="preserve">Sails Fluency Purple Bridging Gold: Just This Once </t>
  </si>
  <si>
    <t xml:space="preserve">Sails Fluency Purple Bridging Gold: Potato Chip Pete </t>
  </si>
  <si>
    <t xml:space="preserve">Sails Fluency Purple Bridging Gold: Stop That Pup </t>
  </si>
  <si>
    <t xml:space="preserve">Sails Fluency Gold </t>
  </si>
  <si>
    <t>Sails Fluency Gold Multi Pack</t>
  </si>
  <si>
    <t>Sails Fluency Gold Pack</t>
  </si>
  <si>
    <t xml:space="preserve">Sails Fluency Gold: A Bad Smell </t>
  </si>
  <si>
    <t xml:space="preserve">Sails Fluency Gold: A Roach on the Fridge </t>
  </si>
  <si>
    <t xml:space="preserve">Sails Fluency Gold: A Secret So Special </t>
  </si>
  <si>
    <t>Sails Fluency Gold: Backyard Survivor</t>
  </si>
  <si>
    <t xml:space="preserve">Sails Fluency Gold: Big Bird </t>
  </si>
  <si>
    <t>Sails Fluency Gold: Black Holes</t>
  </si>
  <si>
    <t xml:space="preserve">Sails Fluency Gold: Blood Suckers </t>
  </si>
  <si>
    <t xml:space="preserve">Sails Fluency Gold: Booby Trap </t>
  </si>
  <si>
    <t xml:space="preserve">Sails Fluency Gold: Crab Attack! </t>
  </si>
  <si>
    <t xml:space="preserve">Sails Fluency Gold: Disgusting! </t>
  </si>
  <si>
    <t xml:space="preserve">Sails Fluency Gold: Dramatic Diamonds </t>
  </si>
  <si>
    <t xml:space="preserve">Sails Fluency Gold: Forgers and Fakers </t>
  </si>
  <si>
    <t xml:space="preserve">Sails Fluency Gold: Grandad's Rock </t>
  </si>
  <si>
    <t xml:space="preserve">Sails Fluency Gold: Icebreakers </t>
  </si>
  <si>
    <t>Sails Fluency Gold: In My Opinion</t>
  </si>
  <si>
    <t xml:space="preserve">Sails Fluency Gold: Lost Tribes </t>
  </si>
  <si>
    <t xml:space="preserve">Sails Fluency Gold: Pangaea </t>
  </si>
  <si>
    <t xml:space="preserve">Sails Fluency Gold: Saving Zoop  </t>
  </si>
  <si>
    <t xml:space="preserve">Sails Fluency Gold: Speed Sports </t>
  </si>
  <si>
    <t xml:space="preserve">Sails Fluency Gold: Spider Webs </t>
  </si>
  <si>
    <t xml:space="preserve">Sails Fluency Gold: Team Player </t>
  </si>
  <si>
    <t>Sails Fluency Gold: The Amazing Frankie</t>
  </si>
  <si>
    <t>Sails Fluency Gold: The Largest Living Things</t>
  </si>
  <si>
    <t>Sails Fluency Gold: Tyrone's Tricky Training</t>
  </si>
  <si>
    <t xml:space="preserve">Sails Fluency Gold Bridging Silver </t>
  </si>
  <si>
    <t>Sails Fluency Gold Bridging Silver Multi Pack</t>
  </si>
  <si>
    <t>Sails Fluency Gold Bridging Silver Pack</t>
  </si>
  <si>
    <t xml:space="preserve">Sails Fluency Gold Bridging Silver: Most Deadly Creatures </t>
  </si>
  <si>
    <t xml:space="preserve">Sails Fluency Gold Bridging Silver: Odd Bods </t>
  </si>
  <si>
    <t xml:space="preserve">Sails Fluency Gold Bridging Silver: Sid Sneaky </t>
  </si>
  <si>
    <t xml:space="preserve">Sails Fluency Gold Bridging Silver: Swarm of Bees </t>
  </si>
  <si>
    <t xml:space="preserve">Sails Fluency Gold Bridging Silver: The Break </t>
  </si>
  <si>
    <t xml:space="preserve">Sails Fluency Gold Bridging Silver: The Hole Truth </t>
  </si>
  <si>
    <t xml:space="preserve">Sails Advanced Fluency Silver </t>
  </si>
  <si>
    <t>Sails Advanced Fluency Silver Multi Pack</t>
  </si>
  <si>
    <t>Sails Advanced Fluency Silver Value Pack</t>
  </si>
  <si>
    <t xml:space="preserve">Sails Advanced Fluency Silver: A Dino Ate My Homework </t>
  </si>
  <si>
    <t xml:space="preserve">Sails Advanced Fluency Silver: Accidental Discoveries </t>
  </si>
  <si>
    <t xml:space="preserve">Sails Advanced Fluency Silver: Billy and the Thrush </t>
  </si>
  <si>
    <t xml:space="preserve">Sails Advanced Fluency Silver: Cane Toads </t>
  </si>
  <si>
    <t xml:space="preserve">Sails Advanced Fluency Silver: Circus Mystery </t>
  </si>
  <si>
    <t xml:space="preserve">Sails Advanced Fluency Silver: Deep Sea Monsters </t>
  </si>
  <si>
    <t xml:space="preserve">Sails Advanced Fluency Silver: Do Rules Rule? </t>
  </si>
  <si>
    <t xml:space="preserve">Sails Advanced Fluency Silver: Double Lives </t>
  </si>
  <si>
    <t xml:space="preserve">Sails Advanced Fluency Silver: Extreme Journeys </t>
  </si>
  <si>
    <t xml:space="preserve">Sails Advanced Fluency Silver: Getting It Right </t>
  </si>
  <si>
    <t xml:space="preserve">Sails Advanced Fluency Silver: Grandpa's Last Parade </t>
  </si>
  <si>
    <t xml:space="preserve">Sails Advanced Fluency Silver: Ice Dwellers </t>
  </si>
  <si>
    <t xml:space="preserve">Sails Advanced Fluency Silver: Mammals Under Water </t>
  </si>
  <si>
    <t xml:space="preserve">Sails Advanced Fluency Silver: Noises in the Night </t>
  </si>
  <si>
    <t xml:space="preserve">Sails Advanced Fluency Silver: Riding the River </t>
  </si>
  <si>
    <t xml:space="preserve">Sails Advanced Fluency Silver: Surfing the Seventh Wave </t>
  </si>
  <si>
    <t xml:space="preserve">Sails Advanced Fluency Silver: The Camel and the Tiger Moth </t>
  </si>
  <si>
    <t xml:space="preserve">Sails Advanced Fluency Silver: Yellow Belly </t>
  </si>
  <si>
    <t>Sails Advanced Fluency Silver Bridging Emerald</t>
  </si>
  <si>
    <t>Sails Advanced Fluency Silver Bridging Emerald Multi Pack</t>
  </si>
  <si>
    <t>Sails Advanced Fluency Silver Bridging Emerald Value Pack</t>
  </si>
  <si>
    <t xml:space="preserve">Sails Advanced Fluency Silver Bridging Emerald: Between the Flags </t>
  </si>
  <si>
    <t xml:space="preserve">Sails Advanced Fluency Silver Bridging Emerald: Circus Science </t>
  </si>
  <si>
    <t xml:space="preserve">Sails Advanced Fluency Silver Bridging Emerald: Cool Cockroaches </t>
  </si>
  <si>
    <t xml:space="preserve">Sails Advanced Fluency Silver Bridging Emerald: Have You Ever... </t>
  </si>
  <si>
    <t xml:space="preserve">Sails Advanced Fluency Silver Bridging Emerald: Julia Butterfly Hill </t>
  </si>
  <si>
    <t xml:space="preserve">Sails Advanced Fluency Silver Bridging Emerald: Mind Your Manners </t>
  </si>
  <si>
    <t xml:space="preserve">Sails Advanced Fluency Silver Bridging Emerald: Out of Bounds </t>
  </si>
  <si>
    <t xml:space="preserve">Sails Advanced Fluency Silver Bridging Emerald: The Fishing Trip </t>
  </si>
  <si>
    <t xml:space="preserve">Sails Advanced Fluency Silver Bridging Emerald: Time Quest </t>
  </si>
  <si>
    <t xml:space="preserve">Sails Advanced Fluency Silver Bridging Emerald: USAR </t>
  </si>
  <si>
    <t>Sails Advanced Fluency Emerald</t>
  </si>
  <si>
    <t>Sails Advanced Fluency Emerald Multi Pack</t>
  </si>
  <si>
    <t>Sails Advanced Fluency Emerald Pack</t>
  </si>
  <si>
    <t xml:space="preserve">Sails Advanced Fluency Emerald: Amazing Predators </t>
  </si>
  <si>
    <t xml:space="preserve">Sails Advanced Fluency Emerald: Circus Boy </t>
  </si>
  <si>
    <t xml:space="preserve">Sails Advanced Fluency Emerald: Dangerous Cargo </t>
  </si>
  <si>
    <t xml:space="preserve">Sails Advanced Fluency Emerald: Ela and the Dog Choice </t>
  </si>
  <si>
    <t xml:space="preserve">Sails Advanced Fluency Emerald: Extreme Acceleration </t>
  </si>
  <si>
    <t xml:space="preserve">Sails Advanced Fluency Emerald: Finding Their Way </t>
  </si>
  <si>
    <t xml:space="preserve">Sails Advanced Fluency Emerald: Flower Power </t>
  </si>
  <si>
    <t xml:space="preserve">Sails Advanced Fluency Emerald: Gran and the Spider </t>
  </si>
  <si>
    <t xml:space="preserve">Sails Advanced Fluency Emerald: Missing </t>
  </si>
  <si>
    <t xml:space="preserve">Sails Advanced Fluency Emerald: Monkey Fist </t>
  </si>
  <si>
    <t xml:space="preserve">Sails Advanced Fluency Emerald: Mystery at Sea </t>
  </si>
  <si>
    <t xml:space="preserve">Sails Advanced Fluency Emerald: River Dog </t>
  </si>
  <si>
    <t xml:space="preserve">Sails Advanced Fluency Emerald: Spencer and Charlie </t>
  </si>
  <si>
    <t xml:space="preserve">Sails Advanced Fluency Emerald: The Stick Insect </t>
  </si>
  <si>
    <t xml:space="preserve">Sails Advanced Fluency Emerald: The Tool Makers </t>
  </si>
  <si>
    <t xml:space="preserve">Sails Advanced Fluency Emerald: Through the Eye of the Camera </t>
  </si>
  <si>
    <t xml:space="preserve">Sails Advanced Fluency Emerald: Toast with Miss Lily </t>
  </si>
  <si>
    <t xml:space="preserve">Sails Advanced Fluency Emerald: Weird Vehicles </t>
  </si>
  <si>
    <t xml:space="preserve">Sails Advanced Fluency Emerald: Weird Weather </t>
  </si>
  <si>
    <t xml:space="preserve">Sails Advanced Fluency Emerald: Wheelchair Racing </t>
  </si>
  <si>
    <t>Sails Literacy Shared Readers</t>
  </si>
  <si>
    <t>Sails Shared Reading Year 1</t>
  </si>
  <si>
    <t>Sails Shared Reading Year 1: Bubble Trouble!</t>
  </si>
  <si>
    <t>Sails Shared Reading Year 1: Bubble Trouble! (Big Book)</t>
  </si>
  <si>
    <t>Sails Shared Reading Year 1:  Davy D.'s Dog</t>
  </si>
  <si>
    <t>Sails Shared Reading Year 1:  Davy D.'s Dog (Big Book)</t>
  </si>
  <si>
    <t>Sails Shared Reading Year 1:  Elephant is Stuck!</t>
  </si>
  <si>
    <t>Sails Shared Reading Year 1:  Elephant is Stuck! (Big Book)</t>
  </si>
  <si>
    <t>Sails Shared Reading Year 1:  Grumpy Bear</t>
  </si>
  <si>
    <t>Sails Shared Reading Year 1:  Grumpy Bear (Big Book)</t>
  </si>
  <si>
    <t>Sails Shared Reading Year 1:  Hetty Hackett's Farm</t>
  </si>
  <si>
    <t>Sails Shared Reading Year 1:  Hetty Hackett's Farm (Big Book)</t>
  </si>
  <si>
    <t>Sails Shared Reading Year 1:  Lazy Duck</t>
  </si>
  <si>
    <t>Sails Shared Reading Year 1:  Lazy Duck (Big Book)</t>
  </si>
  <si>
    <t>Sails Shared Reading Year 1:  Little Goat's Coat</t>
  </si>
  <si>
    <t>Sails Shared Reading Year 1:  Little Goat's Coat (Big Book)</t>
  </si>
  <si>
    <t>Sails Shared Reading Year 1:  Monkey's Shoes</t>
  </si>
  <si>
    <t>Sails Shared Reading Year 1:  Monkey's Shoes (Big Book)</t>
  </si>
  <si>
    <t>Sails Shared Reading Year 1:  Rabbit and Rooster's Ride</t>
  </si>
  <si>
    <t>Sails Shared Reading Year 1:  Rabbit and Rooster's Ride (Big Book)</t>
  </si>
  <si>
    <t>Sails Shared Reading Year 1:  The Giant's Ice Cream</t>
  </si>
  <si>
    <t>Sails Shared Reading Year 1:  The Giant's Ice Cream (Big Book)</t>
  </si>
  <si>
    <t>Sails Shared Reading Year 1:  The King's Cake</t>
  </si>
  <si>
    <t>Sails Shared Reading Year 1:  The King's Cake (Big Book)</t>
  </si>
  <si>
    <t>Sails Shared Reading Year 1:  The Swamp Eggs</t>
  </si>
  <si>
    <t>Sails Shared Reading Year 1:  The Swamp Eggs (Big Book)</t>
  </si>
  <si>
    <t>Sails Shared Reading Year 2</t>
  </si>
  <si>
    <t>Sails Shared Reading Year 2: A Rumble and a Grumble</t>
  </si>
  <si>
    <t>Sails Shared Reading Year 2: A Rumble and a Grumble (Big Book)</t>
  </si>
  <si>
    <t>Sails Shared Reading Year 2: Alligator Alley</t>
  </si>
  <si>
    <t>Sails Shared Reading Year 2: Alligator Alley (Big Book)</t>
  </si>
  <si>
    <t>Sails Shared Reading Year 2: Bertha and the Beeman</t>
  </si>
  <si>
    <t>Sails Shared Reading Year 2: Bertha and the Beeman (Big Book)</t>
  </si>
  <si>
    <t>Sails Shared Reading Year 2: Beware of the Cat!</t>
  </si>
  <si>
    <t>Sails Shared Reading Year 2: Beware of the Cat! (Big Book)</t>
  </si>
  <si>
    <t>Sails Shared Reading Year 2: Billy McBrown</t>
  </si>
  <si>
    <t>Sails Shared Reading Year 2: Billy McBrown (Big Book)</t>
  </si>
  <si>
    <t>Sails Shared Reading Year 2: Brave Mouse</t>
  </si>
  <si>
    <t>Sails Shared Reading Year 2: Brave Mouse (Big Book)</t>
  </si>
  <si>
    <t>Sails Shared Reading Year 2: Crumpet, the Cat</t>
  </si>
  <si>
    <t>Sails Shared Reading Year 2: Crumpet, the Cat (Big Book)</t>
  </si>
  <si>
    <t>Sails Shared Reading Year 2: Eggs, Eggs, Eggs</t>
  </si>
  <si>
    <t>Sails Shared Reading Year 2: Eggs, Eggs, Eggs (Big Book)</t>
  </si>
  <si>
    <t>Sails Shared Reading Year 2: Hullabaloo at the Zoo</t>
  </si>
  <si>
    <t>Sails Shared Reading Year 2: Hullabaloo at the Zoo (Big Book)</t>
  </si>
  <si>
    <t>Sails Shared Reading Year 2: Mrs O'Malley in Alligator Alley</t>
  </si>
  <si>
    <t>Sails Shared Reading Year 2: Mrs O'Malley in Alligator Alley (Big Book)</t>
  </si>
  <si>
    <t>Sails Shared Reading Year 2: The Fun Bus</t>
  </si>
  <si>
    <t>Sails Shared Reading Year 2: The Fun Bus (Big Book)</t>
  </si>
  <si>
    <t>Sails Shared Reading Year 2: The Robber Fox</t>
  </si>
  <si>
    <t>Sails Shared Reading Year 2: The Robber Fox (Big Book)</t>
  </si>
  <si>
    <t xml:space="preserve">Sails Shared Reading Fluency Level Orange </t>
  </si>
  <si>
    <t>Sails Shared Reading Year 3: A Party for the Alley Cats</t>
  </si>
  <si>
    <t>Sails Shared Reading Year 3: A Party for the Alley Cats (Big Book)</t>
  </si>
  <si>
    <t>Sails Shared Reading Year 3: A Surprise for Mrs O'Malley</t>
  </si>
  <si>
    <t>Sails Shared Reading Year 3: A Surprise for Mrs O'Malley (Big Book)</t>
  </si>
  <si>
    <t>Sails Shared Reading Year 3: Alley Cats</t>
  </si>
  <si>
    <t>Sails Shared Reading Year 3: Alley Cats (Big Book)</t>
  </si>
  <si>
    <t>Sails Shared Reading Year 3: Barney Malloon's Balloon</t>
  </si>
  <si>
    <t>Sails Shared Reading Year 3: Barney Malloon's Balloon (Big Book)</t>
  </si>
  <si>
    <t>Sails Shared Reading Year 3: Captain Quake and Boss Bird</t>
  </si>
  <si>
    <t>Sails Shared Reading Year 3: Captain Quake and Boss Bird (Big Book)</t>
  </si>
  <si>
    <t>Sails Shared Reading Year 3: Chicken Food</t>
  </si>
  <si>
    <t>Sails Shared Reading Year 3: Chicken Food (Big Book)</t>
  </si>
  <si>
    <t>Sails Shared Reading Year 3: Food Fit for a King</t>
  </si>
  <si>
    <t>Sails Shared Reading Year 3: Food Fit for a King (Big Book)</t>
  </si>
  <si>
    <t>Sails Shared Reading Year 3: Mr McDoodle and His Scooter</t>
  </si>
  <si>
    <t>Sails Shared Reading Year 3: Mr McDoodle and His Scooter (Big Book)</t>
  </si>
  <si>
    <t>Sails Shared Reading Year 3: No Queen Today!</t>
  </si>
  <si>
    <t>Sails Shared Reading Year 3: No Queen Today! (Big Book)</t>
  </si>
  <si>
    <t>Sails Shared Reading Year 3: The Feast</t>
  </si>
  <si>
    <t>Sails Shared Reading Year 3: The Feast (Big Book)</t>
  </si>
  <si>
    <t>Sails Shared Reading Year 3: The Giant of Ginger Hill</t>
  </si>
  <si>
    <t>Sails Shared Reading Year 3: The Giant of Ginger Hill (Big Book)</t>
  </si>
  <si>
    <t>Sails Shared Reading Year 3: The Spy Meeting</t>
  </si>
  <si>
    <t>Sails Shared Reading Year 3: The Spy Meeting (Big Book)</t>
  </si>
  <si>
    <t>Sails Shared Reading Year 4</t>
  </si>
  <si>
    <t>Sails Shared Reading Year 4:Granny Groggin</t>
  </si>
  <si>
    <t>Sails Shared Reading Year 4:Granny Groggin (Big Book)</t>
  </si>
  <si>
    <t>Sails Shared Reading Year 4:The Amazing Machine</t>
  </si>
  <si>
    <t>Sails Shared Reading Year 4:The Amazing Machine (Big Book)</t>
  </si>
  <si>
    <t>Sails Shared Reading Year 4:The Mystery of Missing Big Wig</t>
  </si>
  <si>
    <t>Sails Shared Reading Year 4:The Mystery of Missing Big Wig (Big Book)</t>
  </si>
  <si>
    <t>Solo Readers</t>
  </si>
  <si>
    <t>Sailing Solo Blue Fiction</t>
  </si>
  <si>
    <t>Sailing Solo Blue Fiction Pack</t>
  </si>
  <si>
    <t>Sailing Solo Blue: A Big Spider</t>
  </si>
  <si>
    <t>Sailing Solo Blue: Big Mouse, Little Mouse</t>
  </si>
  <si>
    <t xml:space="preserve">Sailing Solo Blue: Black Cat Stays Out </t>
  </si>
  <si>
    <t>Sailing Solo Blue: Boats</t>
  </si>
  <si>
    <t>Sailing Solo Blue: Bully Cat</t>
  </si>
  <si>
    <t xml:space="preserve">Sailing Solo Blue: Clown is Sick </t>
  </si>
  <si>
    <t>Sailing Solo Blue: Dad at the Beach</t>
  </si>
  <si>
    <t xml:space="preserve">Sailing Solo Blue: Dad at the Fair </t>
  </si>
  <si>
    <t>Sailing Solo Blue: Eddy's Hair</t>
  </si>
  <si>
    <t xml:space="preserve">Sailing Solo Blue: Eggs in the Sun </t>
  </si>
  <si>
    <t>Sailing Solo Blue: Eggs, Eggs, Eggs</t>
  </si>
  <si>
    <t>Sailing Solo Blue: Flying Machines</t>
  </si>
  <si>
    <t>Sailing Solo Blue: Frogs and Toads</t>
  </si>
  <si>
    <t>Sailing Solo Blue: Frogs in the House</t>
  </si>
  <si>
    <t xml:space="preserve">Sailing Solo Blue: Granny Comes to Stay Again </t>
  </si>
  <si>
    <t xml:space="preserve">Sailing Solo Blue: Happy Harriet </t>
  </si>
  <si>
    <t xml:space="preserve">Sailing Solo Blue: Headgear </t>
  </si>
  <si>
    <t>Sailing Solo Blue: Hedgehogs</t>
  </si>
  <si>
    <t>Sailing Solo Blue: Molly and Harry</t>
  </si>
  <si>
    <t>Sailing Solo Blue: Monkey's Ride</t>
  </si>
  <si>
    <t xml:space="preserve">Sailing Solo Blue: Mr Magee's Goats </t>
  </si>
  <si>
    <t xml:space="preserve">Sailing Solo Blue: Mum at the Market </t>
  </si>
  <si>
    <t>Sailing Solo Blue: No TV</t>
  </si>
  <si>
    <t>Sailing Solo Blue: Pop and Roman</t>
  </si>
  <si>
    <t>Sailing Solo Blue: Sailor Sam and the Captain</t>
  </si>
  <si>
    <t>Sailing Solo Blue: Spies Go Shopping</t>
  </si>
  <si>
    <t>Sailing Solo Blue: Where Do Snakes Live?</t>
  </si>
  <si>
    <t>Sailing Solo Blue: Zack's Spots</t>
  </si>
  <si>
    <t>Sailing Solo Green Fiction Pack</t>
  </si>
  <si>
    <t xml:space="preserve">Sailing Solo Green: A Bird's-Eye View </t>
  </si>
  <si>
    <t xml:space="preserve">Sailing Solo Green: A Stomach Full of Stones </t>
  </si>
  <si>
    <t>Sailing Solo Green: An Independent Activity Resource</t>
  </si>
  <si>
    <t xml:space="preserve">Sailing Solo Green: Around and Around </t>
  </si>
  <si>
    <t xml:space="preserve">Sailing Solo Green: Aunty Mo's Kids </t>
  </si>
  <si>
    <t xml:space="preserve">Sailing Solo Green: Bear in Trouble </t>
  </si>
  <si>
    <t xml:space="preserve">Sailing Solo Green: Bees and Wasps </t>
  </si>
  <si>
    <t xml:space="preserve">Sailing Solo Green: Ben's Bike </t>
  </si>
  <si>
    <t xml:space="preserve">Sailing Solo Green: Big Hippo and Little Hippo </t>
  </si>
  <si>
    <t xml:space="preserve">Sailing Solo Green: Black Cat Goes Away </t>
  </si>
  <si>
    <t xml:space="preserve">Sailing Solo Green: Bob and Billy </t>
  </si>
  <si>
    <t xml:space="preserve">Sailing Solo Green: Buildings </t>
  </si>
  <si>
    <t xml:space="preserve">Sailing Solo Green: Bully Cat and Fat Cat </t>
  </si>
  <si>
    <t xml:space="preserve">Sailing Solo Green: Cam in the Cave </t>
  </si>
  <si>
    <t xml:space="preserve">Sailing Solo Green: Cat and Dog Talk </t>
  </si>
  <si>
    <t xml:space="preserve">Sailing Solo Green: Dad and the Bike Race </t>
  </si>
  <si>
    <t xml:space="preserve">Sailing Solo Green: Dad Goes Fishing </t>
  </si>
  <si>
    <t xml:space="preserve">Sailing Solo Green: Dinosaur Nests </t>
  </si>
  <si>
    <t xml:space="preserve">Sailing Solo Green: Eating Food </t>
  </si>
  <si>
    <t xml:space="preserve">Sailing Solo Green: Food from the Water </t>
  </si>
  <si>
    <t xml:space="preserve">Sailing Solo Green: Getting Water </t>
  </si>
  <si>
    <t xml:space="preserve">Sailing Solo Green: Hippos </t>
  </si>
  <si>
    <t xml:space="preserve">Sailing Solo Green: Jake the Juggler </t>
  </si>
  <si>
    <t xml:space="preserve">Sailing Solo Green: Lazy Sloth </t>
  </si>
  <si>
    <t xml:space="preserve">Sailing Solo Green: Leafcutter Ants </t>
  </si>
  <si>
    <t xml:space="preserve">Sailing Solo Green: Megamouths and Hammerheads </t>
  </si>
  <si>
    <t xml:space="preserve">Sailing Solo Green: Molly's Trampoline </t>
  </si>
  <si>
    <t xml:space="preserve">Sailing Solo Green: Mum's Bag </t>
  </si>
  <si>
    <t xml:space="preserve">Sailing Solo Green: Otters </t>
  </si>
  <si>
    <t xml:space="preserve">Sailing Solo Green: Owl and Mouse in the House </t>
  </si>
  <si>
    <t xml:space="preserve">Sailing Solo Green: Owls in the Snow </t>
  </si>
  <si>
    <t xml:space="preserve">Sailing Solo Green: Racing Cars </t>
  </si>
  <si>
    <t xml:space="preserve">Sailing Solo Green: Sailor Sam Gets Lost </t>
  </si>
  <si>
    <t xml:space="preserve">Sailing Solo Green: Snake and the Birds </t>
  </si>
  <si>
    <t xml:space="preserve">Sailing Solo Green: Snakes that Rattle </t>
  </si>
  <si>
    <t xml:space="preserve">Sailing Solo Green: Spy School </t>
  </si>
  <si>
    <t xml:space="preserve">Sailing Solo Green: Squirrel Monkeys </t>
  </si>
  <si>
    <t xml:space="preserve">Sailing Solo Green: The Biggest Land Animal </t>
  </si>
  <si>
    <t xml:space="preserve">Sailing Solo Green: Tony's Dad </t>
  </si>
  <si>
    <t xml:space="preserve">Sailing Solo Green: Uncle Ted's Big Jump </t>
  </si>
  <si>
    <t xml:space="preserve">Sailing Solo Green: Wild Rabbits </t>
  </si>
  <si>
    <t>Take-Home Library</t>
  </si>
  <si>
    <t>Sails Take-Home Library 1 (Early Red/Yellow) Pack</t>
  </si>
  <si>
    <t>Sails Take-Home Library 1 (Early Yellow): A Safe Place to Sleep</t>
  </si>
  <si>
    <t>Sails Take-Home Library 1 (Early Yellow): Big Bill's Bed</t>
  </si>
  <si>
    <t xml:space="preserve">Sails Take-Home Library 1 (Early Yellow): Clown's Pants </t>
  </si>
  <si>
    <t xml:space="preserve">Sails Take-Home Library 1 (Early Red): Clown's Party </t>
  </si>
  <si>
    <t xml:space="preserve">Sails Take-Home Library 1 (Early Red): Dad at the Park </t>
  </si>
  <si>
    <t>Sails Take-Home Library 1 (Early Yellow): Dad's Dinner</t>
  </si>
  <si>
    <t xml:space="preserve">Sails Take-Home Library 1 (Early Red): Duck and Rooster </t>
  </si>
  <si>
    <t xml:space="preserve">Sails Take-Home Library 1 (Early Red): Elephants Can't Hop </t>
  </si>
  <si>
    <t>Sails Take-Home Library 1 (Early Yellow): Flea and Big Bill</t>
  </si>
  <si>
    <t xml:space="preserve">Sails Take-Home Library 1 (Early Red): Flea Gets Wet </t>
  </si>
  <si>
    <t xml:space="preserve">Sails Take-Home Library 1 (Early Red): Flying Spider </t>
  </si>
  <si>
    <t>Sails Take-Home Library 1 (Early Yellow): Fox on the Wall</t>
  </si>
  <si>
    <t xml:space="preserve">Sails Take-Home Library 1 (Early Yellow): Henry and the Rain </t>
  </si>
  <si>
    <t xml:space="preserve">Sails Take-Home Library 1 (Early Yellow): Ice Cream for Kids and Cats </t>
  </si>
  <si>
    <t xml:space="preserve">Sails Take-Home Library 1 (Early Yellow): Looking after Eggs and Babies </t>
  </si>
  <si>
    <t xml:space="preserve">Sails Take-Home Library 1 (Early Red): Looking at Fish </t>
  </si>
  <si>
    <t xml:space="preserve">Sails Take-Home Library 1 (Early Yellow): Mum at the Fair </t>
  </si>
  <si>
    <t xml:space="preserve">Sails Take-Home Library 1 (Early Red): Mum's Hat </t>
  </si>
  <si>
    <t xml:space="preserve">Sails Take-Home Library 1 (Early Red): No Jumping! </t>
  </si>
  <si>
    <t>Sails Take-Home Library 1 (Early Yellow): Out of the Egg</t>
  </si>
  <si>
    <t>Sails Take-Home Library 1 (Early Yellow): Parrot in the Bat's Cave</t>
  </si>
  <si>
    <t>Sails Take-Home Library 1 (Early Yellow): Red Bird's Nest</t>
  </si>
  <si>
    <t xml:space="preserve">Sails Take-Home Library 1 (Early Yellow): Sailor Sam and the Birds </t>
  </si>
  <si>
    <t xml:space="preserve">Sails Take-Home Library 1 (Early Yellow): Stop Going Cock-a-Doodle-Doo! </t>
  </si>
  <si>
    <t xml:space="preserve">Sails Take-Home Library 1 (Early Red): The Fire </t>
  </si>
  <si>
    <t xml:space="preserve">Sails Take-Home Library 1 (Early Yellow): The Log </t>
  </si>
  <si>
    <t xml:space="preserve">Sails Take-Home Library 1 (Early Red): The Robots' Car </t>
  </si>
  <si>
    <t xml:space="preserve">Sails Take-Home Library 1 (Early Red): Turtle's Trouble </t>
  </si>
  <si>
    <t xml:space="preserve">Sails Take-Home Library 1 (Early Red): Under the Leaf </t>
  </si>
  <si>
    <t xml:space="preserve">Sails Take-Home Library 1 (Early Red): Water, Water </t>
  </si>
  <si>
    <t>Sails Take-Home Library 2 (Early Yellow/Green/Blue)</t>
  </si>
  <si>
    <t xml:space="preserve">Sails Take-Home Library 2 (Early Yellow): A Big Laugh </t>
  </si>
  <si>
    <t xml:space="preserve">Sails Take-Home Library 2 (Early Yellow): A Goat's Trick </t>
  </si>
  <si>
    <t xml:space="preserve">Sails Take-Home Library 2 (Early Green): A New Ice-Cream Machine </t>
  </si>
  <si>
    <t xml:space="preserve">Sails Take-Home Library 2 (Early Green): Big Red and the Big Wash </t>
  </si>
  <si>
    <t>Sails Take-Home Library 2 (Early Blue): Big Red Comes to Stay</t>
  </si>
  <si>
    <t xml:space="preserve">Sails Take-Home Library 2 (Early Blue): Bully Cat's Mistake </t>
  </si>
  <si>
    <t xml:space="preserve">Sails Take-Home Library 2 (Early Green): Dad and the Go-Kart </t>
  </si>
  <si>
    <t>Sails Take-Home Library 2 (Early Blue): Dad and the Skateboard</t>
  </si>
  <si>
    <t xml:space="preserve">Sails Take-Home Library 2 (Early Green): Duck and Rooster Go To School </t>
  </si>
  <si>
    <t>Sails Take-Home Library 2 (Early Blue): Fern Goes Away</t>
  </si>
  <si>
    <t>Sails Take-Home Library 2 (Early Blue): Flea and Robber Cat</t>
  </si>
  <si>
    <t xml:space="preserve">Sails Take-Home Library 2 (Early Yellow): Flea Goes Out! </t>
  </si>
  <si>
    <t xml:space="preserve">Sails Take-Home Library 2 (Early Green): Flea Goes to the Football </t>
  </si>
  <si>
    <t>Sails Take-Home Library 2 (Early Blue): Gran Helps Out!</t>
  </si>
  <si>
    <t>Sails Take-Home Library 2 (Early Blue): Mickey Maloney's Missing Bag</t>
  </si>
  <si>
    <t xml:space="preserve">Sails Take-Home Library 2 (Early Yellow): Monkey and Gorilla </t>
  </si>
  <si>
    <t>Sails Take-Home Library 2 (Early Blue): No Buzz for the Bees</t>
  </si>
  <si>
    <t xml:space="preserve">Sails Take-Home Library 2 (Early Green): No Dinner for Black Cat </t>
  </si>
  <si>
    <t xml:space="preserve">Sails Take-Home Library 2 (Early Green): Sailor Sam and the Balloons </t>
  </si>
  <si>
    <t xml:space="preserve">Sails Take-Home Library 2 (Early Green): Sailor Sam and the Coconuts </t>
  </si>
  <si>
    <t>Sails Take-Home Library 2: Sailor Sam in Trouble</t>
  </si>
  <si>
    <t xml:space="preserve">Sails Take-Home Library 2 (Early Yellow): Spy Underwater </t>
  </si>
  <si>
    <t>Sails Take-Home Library 2 (Early Blue): Staying with Big Bill</t>
  </si>
  <si>
    <t>Sails Take-Home Library 2 (Early Blue): The Flower Robber</t>
  </si>
  <si>
    <t xml:space="preserve">Sails Take-Home Library 2 (Early Green): The New Place </t>
  </si>
  <si>
    <t xml:space="preserve">Sails Take-Home Library 2 (Early Green): The Possum Babies </t>
  </si>
  <si>
    <t xml:space="preserve">Sails Take-Home Library 2 (Early Green): The Wheelchair Wheels </t>
  </si>
  <si>
    <t xml:space="preserve">Sails Take-Home Library 2 (Early Green): Uncle Ted and the Hiccups </t>
  </si>
  <si>
    <t>Sails Take-Home Library 2 (Early Blue): Uncle Ted is Tricky</t>
  </si>
  <si>
    <t>Sails Take-Home Library 2 (Early Blue): Uncle Ted's Teeth</t>
  </si>
  <si>
    <t>First Wave</t>
  </si>
  <si>
    <t>Set 1</t>
  </si>
  <si>
    <t xml:space="preserve">First Wave Set 1 Multi Pack </t>
  </si>
  <si>
    <t xml:space="preserve">First Wave Set 1 Pack </t>
  </si>
  <si>
    <t xml:space="preserve">First Wave Set 1: A Garden </t>
  </si>
  <si>
    <t xml:space="preserve">First Wave Set 1: A Home </t>
  </si>
  <si>
    <t xml:space="preserve">First Wave Set 1: A Monster House </t>
  </si>
  <si>
    <t xml:space="preserve">First Wave Set 1: A Ride </t>
  </si>
  <si>
    <t xml:space="preserve">First Wave Set 1: Here is a Bird </t>
  </si>
  <si>
    <t xml:space="preserve">First Wave Set 1: I Am A Bee </t>
  </si>
  <si>
    <t xml:space="preserve">First Wave Set 1: I Am a Painter </t>
  </si>
  <si>
    <t xml:space="preserve">First Wave Set 1: I Am Jumping </t>
  </si>
  <si>
    <t xml:space="preserve">First Wave Set 1: I Am Working </t>
  </si>
  <si>
    <t xml:space="preserve">First Wave Set 1: I Can </t>
  </si>
  <si>
    <t xml:space="preserve">First Wave Set 1: I Can Laugh </t>
  </si>
  <si>
    <t xml:space="preserve">First Wave Set 1: I Can Swim </t>
  </si>
  <si>
    <t xml:space="preserve">First Wave Set 1: I Like Birds </t>
  </si>
  <si>
    <t xml:space="preserve">First Wave Set 1: I Like Elephants </t>
  </si>
  <si>
    <t xml:space="preserve">First Wave Set 1: I Like Hats </t>
  </si>
  <si>
    <t xml:space="preserve">First Wave Set 1: I Like Riding </t>
  </si>
  <si>
    <t xml:space="preserve">First Wave Set 1: Monkeys </t>
  </si>
  <si>
    <t xml:space="preserve">First Wave Set 1: My Alien </t>
  </si>
  <si>
    <t xml:space="preserve">First Wave Set 1: My Clothes </t>
  </si>
  <si>
    <t xml:space="preserve">First Wave Set 1: My Family </t>
  </si>
  <si>
    <t xml:space="preserve">First Wave Set 1: My Things </t>
  </si>
  <si>
    <t xml:space="preserve">First Wave Set 1: Sailors </t>
  </si>
  <si>
    <t xml:space="preserve">First Wave Set 1: The Animals </t>
  </si>
  <si>
    <t xml:space="preserve">First Wave Set 1: The Day </t>
  </si>
  <si>
    <t xml:space="preserve">First Wave Set 1: The Family </t>
  </si>
  <si>
    <t xml:space="preserve">First Wave Set 1: The Farm </t>
  </si>
  <si>
    <t xml:space="preserve">First Wave Set 1: The Goats </t>
  </si>
  <si>
    <t xml:space="preserve">First Wave Set 1: The Jungle </t>
  </si>
  <si>
    <t xml:space="preserve">First Wave Set 1: The Monster's Clothes </t>
  </si>
  <si>
    <t xml:space="preserve">First Wave Set 1: The Party </t>
  </si>
  <si>
    <t xml:space="preserve">First Wave Set 1: The Show </t>
  </si>
  <si>
    <t xml:space="preserve">First Wave Set 1: The Water Park </t>
  </si>
  <si>
    <t>Set 2</t>
  </si>
  <si>
    <t xml:space="preserve">First Wave Set 2 Multi Pack </t>
  </si>
  <si>
    <t xml:space="preserve">First Wave Set 2 Pack </t>
  </si>
  <si>
    <t xml:space="preserve">First Wave Set 2: A Boat </t>
  </si>
  <si>
    <t xml:space="preserve">First Wave Set 2: A House </t>
  </si>
  <si>
    <t xml:space="preserve">First Wave Set 2: A Shoe </t>
  </si>
  <si>
    <t xml:space="preserve">First Wave Set 2: Dinner </t>
  </si>
  <si>
    <t xml:space="preserve">First Wave Set 2: Hats </t>
  </si>
  <si>
    <t xml:space="preserve">First Wave Set 2: I Like Boxes </t>
  </si>
  <si>
    <t xml:space="preserve">First Wave Set 2: I Like Jam </t>
  </si>
  <si>
    <t xml:space="preserve">First Wave Set 2: In the Garden </t>
  </si>
  <si>
    <t xml:space="preserve">First Wave Set 2: In The Mud </t>
  </si>
  <si>
    <t xml:space="preserve">First Wave Set 2: Look at the Animals </t>
  </si>
  <si>
    <t xml:space="preserve">First Wave Set 2: Look at the Robot </t>
  </si>
  <si>
    <t xml:space="preserve">First Wave Set 2: My Hat </t>
  </si>
  <si>
    <t xml:space="preserve">First Wave Set 2: My Trip </t>
  </si>
  <si>
    <t xml:space="preserve">First Wave Set 2: Our Day </t>
  </si>
  <si>
    <t xml:space="preserve">First Wave Set 2: Rainbow Town </t>
  </si>
  <si>
    <t xml:space="preserve">First Wave Set 2: Shopping </t>
  </si>
  <si>
    <t xml:space="preserve">First Wave Set 2: The Balloon Ride </t>
  </si>
  <si>
    <t xml:space="preserve">First Wave Set 2: The Bears </t>
  </si>
  <si>
    <t xml:space="preserve">First Wave Set 2: The Bird </t>
  </si>
  <si>
    <t xml:space="preserve">First Wave Set 2: The Hole </t>
  </si>
  <si>
    <t xml:space="preserve">First Wave Set 2: The Holiday </t>
  </si>
  <si>
    <t xml:space="preserve">First Wave Set 2: The Mice </t>
  </si>
  <si>
    <t xml:space="preserve">First Wave Set 2: The Monster Town </t>
  </si>
  <si>
    <t xml:space="preserve">First Wave Set 2: The Moon </t>
  </si>
  <si>
    <t xml:space="preserve">First Wave Set 2: The New House </t>
  </si>
  <si>
    <t xml:space="preserve">First Wave Set 2: The Pets </t>
  </si>
  <si>
    <t xml:space="preserve">First Wave Set 2: The Presents </t>
  </si>
  <si>
    <t xml:space="preserve">First Wave Set 2: The Rally Car </t>
  </si>
  <si>
    <t xml:space="preserve">First Wave Set 2: The Snake </t>
  </si>
  <si>
    <t xml:space="preserve">First Wave Set 2: The Snowman </t>
  </si>
  <si>
    <t xml:space="preserve">First Wave Set 2: The Spy </t>
  </si>
  <si>
    <t xml:space="preserve">First Wave Set 2: Wheels </t>
  </si>
  <si>
    <t>Set 3</t>
  </si>
  <si>
    <t>First Wave Set 3 Multi Pack</t>
  </si>
  <si>
    <t>First Wave Set 3 Pack</t>
  </si>
  <si>
    <t>First Wave Set 3: Can You See?</t>
  </si>
  <si>
    <t>First Wave Set 3: Come</t>
  </si>
  <si>
    <t>First Wave Set 3: Come In The Grass</t>
  </si>
  <si>
    <t>First Wave Set 3: Cooking</t>
  </si>
  <si>
    <t>First Wave Set 3: Elephant Trick</t>
  </si>
  <si>
    <t>First Wave Set 3: Going Shopping</t>
  </si>
  <si>
    <t>First Wave Set 3: Going to Bed</t>
  </si>
  <si>
    <t>First Wave Set 3: Grass for Dinner</t>
  </si>
  <si>
    <t>First Wave Set 3: I Am Here</t>
  </si>
  <si>
    <t>First Wave Set 3: I Can Help</t>
  </si>
  <si>
    <t>First Wave Set 3: Ice Cream</t>
  </si>
  <si>
    <t>First Wave Set 3: Mice</t>
  </si>
  <si>
    <t>First Wave Set 3: Naughty Monkey</t>
  </si>
  <si>
    <t>First Wave Set 3: Silly Tricks</t>
  </si>
  <si>
    <t>First Wave Set 3: The Ants</t>
  </si>
  <si>
    <t>First Wave Set 3: The Balloons</t>
  </si>
  <si>
    <t>First Wave Set 3: The Bike Race</t>
  </si>
  <si>
    <t>First Wave Set 3: The Birthday</t>
  </si>
  <si>
    <t>First Wave Set 3: The Bumper Cars</t>
  </si>
  <si>
    <t>First Wave Set 3: The Kites</t>
  </si>
  <si>
    <t>First Wave Set 3: The Market</t>
  </si>
  <si>
    <t>First Wave Set 3: The Rides</t>
  </si>
  <si>
    <t>First Wave Set 3: The Robot</t>
  </si>
  <si>
    <t>First Wave Set 3: The Snow</t>
  </si>
  <si>
    <t>First Wave Set 3: The Spider</t>
  </si>
  <si>
    <t>First Wave Set 3: The Spies</t>
  </si>
  <si>
    <t>First Wave Set 3: The Trucks</t>
  </si>
  <si>
    <t>First Wave Set 3: The Tunnel</t>
  </si>
  <si>
    <t>First Wave Set 3: The Turkey</t>
  </si>
  <si>
    <t>First Wave Set 3: The Water</t>
  </si>
  <si>
    <t>First Wave Set 3: This Is For Me</t>
  </si>
  <si>
    <t>First Wave Set 3: Zoo Dinners</t>
  </si>
  <si>
    <t>MainSails</t>
  </si>
  <si>
    <t>MainSails 1</t>
  </si>
  <si>
    <t>MainSails 1 (Ages 9-10) Value Pack</t>
  </si>
  <si>
    <t>MainSails 1 Teacher's Resource CD</t>
  </si>
  <si>
    <t>MainSails 1 (Ages 9-10): A Wild Race in the Sun</t>
  </si>
  <si>
    <t>MainSails 1 (Ages 9-10): Albatross - The Survivor</t>
  </si>
  <si>
    <t>MainSails 1 (Ages 9-10): Animal Senses: Sight and Hearing</t>
  </si>
  <si>
    <t>MainSails 1 (Ages 9-10): Animal Senses: Smell, Taste, Touch</t>
  </si>
  <si>
    <t>MainSails 1 (Ages 9-10): Aunt Tabitha's Gift</t>
  </si>
  <si>
    <t>MainSails 1 (Ages 9-10): Brain Matter</t>
  </si>
  <si>
    <t>MainSails 1 (Ages 9-10): Burly Reid</t>
  </si>
  <si>
    <t>MainSails 1 (Ages 9-10): Comets</t>
  </si>
  <si>
    <t>MainSails 1 (Ages 9-10): Dinosaurs - Giant Jigsaws</t>
  </si>
  <si>
    <t>MainSails 1 (Ages 9-10): Grandma's Budgie</t>
  </si>
  <si>
    <t>MainSails 1 (Ages 9-10): Helpful Hints for Boring Moments</t>
  </si>
  <si>
    <t>MainSails 1 (Ages 9-10): I'm a Wimp!</t>
  </si>
  <si>
    <t>MainSails 1 (Ages 9-10): Invisible Clues</t>
  </si>
  <si>
    <t>MainSails 1 (Ages 9-10): Mrs Marigold's Menagerie</t>
  </si>
  <si>
    <t>MainSails 1 (Ages 9-10): Neighbourhood Niggles</t>
  </si>
  <si>
    <t>MainSails 1 (Ages 9-10): Splinters</t>
  </si>
  <si>
    <t>MainSails 1 (Ages 9-10): Sports News</t>
  </si>
  <si>
    <t>MainSails 1 (Ages 9-10): Spy Mail</t>
  </si>
  <si>
    <t>MainSails 1 (Ages 9-10): Squid Monster</t>
  </si>
  <si>
    <t>MainSails 1 (Ages 9-10): The Materialiser</t>
  </si>
  <si>
    <t>MainSails 1 (Ages 9-10): The Robber's Mask</t>
  </si>
  <si>
    <t>MainSails 1 (Ages 9-10): Tullian Trouble</t>
  </si>
  <si>
    <t>MainSails 1 (Ages 9-10): Uninvited Guests</t>
  </si>
  <si>
    <t>MainSails 1 (Ages 9-10): What's New?</t>
  </si>
  <si>
    <t>MainSails 2</t>
  </si>
  <si>
    <t>MainSails 2 (Ages 10-11) Value Pack</t>
  </si>
  <si>
    <t>MainSails 2 Teacher's Resource CD</t>
  </si>
  <si>
    <t>MainSails 2 (Ages 10-11): Action Defence</t>
  </si>
  <si>
    <t>MainSails 2 (Ages 10-11): Advertisements</t>
  </si>
  <si>
    <t>MainSails 2 (Ages 10-11): Camping in the Bush</t>
  </si>
  <si>
    <t>MainSails 2 (Ages 10-11): Diamond Hunter</t>
  </si>
  <si>
    <t>MainSails 2 (Ages 10-11): Egg Incubators</t>
  </si>
  <si>
    <t>MainSails 2 (Ages 10-11): Fires in the Wild</t>
  </si>
  <si>
    <t>MainSails 2 (Ages 10-11): Goal</t>
  </si>
  <si>
    <t>MainSails 2 (Ages 10-11): Harrowing Events</t>
  </si>
  <si>
    <t>MainSails 2 (Ages 10-11): Jungle Law</t>
  </si>
  <si>
    <t>MainSails 2 (Ages 10-11): Mammoth</t>
  </si>
  <si>
    <t>MainSails 2 (Ages 10-11): Monkeys, Diverse Animals</t>
  </si>
  <si>
    <t>MainSails 2 (Ages 10-11): Pet Perspectives</t>
  </si>
  <si>
    <t>MainSails 2 (Ages 10-11): Prairie Dogs</t>
  </si>
  <si>
    <t>MainSails 2 (Ages 10-11): Speak Your Mind</t>
  </si>
  <si>
    <t>MainSails 2 (Ages 10-11): Spooky House</t>
  </si>
  <si>
    <t>MainSails 2 (Ages 10-11): The Apple Tree Dilemma</t>
  </si>
  <si>
    <t>MainSails 2 (Ages 10-11): The Fire Zenith</t>
  </si>
  <si>
    <t>MainSails 2 (Ages 10-11): The Roman Oracle</t>
  </si>
  <si>
    <t>MainSails 2 (Ages 10-11): The Spiders</t>
  </si>
  <si>
    <t>MainSails 2 (Ages 10-11): The Volcano Awakes!</t>
  </si>
  <si>
    <t>MainSails 2 (Ages 10-11): Tsunami!</t>
  </si>
  <si>
    <t>MainSails 2 (Ages 10-11): Up Cloudy Mountain</t>
  </si>
  <si>
    <t>MainSails 2 (Ages 10-11): Weather Alert!</t>
  </si>
  <si>
    <t>MainSails 2 (Ages 10-11): What Do You Think?</t>
  </si>
  <si>
    <t>MainSails 3</t>
  </si>
  <si>
    <t>MainSails 3 (Ages 11-12) Value Pack</t>
  </si>
  <si>
    <t>MainSails 3 Teacher's Resource CD</t>
  </si>
  <si>
    <t>MainSails 3 (Ages 11-12): Air Traffic Control</t>
  </si>
  <si>
    <t>MainSails 3 (Ages 11-12): Caught on Camera</t>
  </si>
  <si>
    <t>MainSails 3 (Ages 11-12): Design It!</t>
  </si>
  <si>
    <t>MainSails 3 (Ages 11-12): DNA</t>
  </si>
  <si>
    <t>MainSails 3 (Ages 11-12): Earth Alert</t>
  </si>
  <si>
    <t>MainSails 3 (Ages 11-12): Epidemic!</t>
  </si>
  <si>
    <t>MainSails 3 (Ages 11-12): Escape from Xeno</t>
  </si>
  <si>
    <t>MainSails 3 (Ages 11-12): For or Against</t>
  </si>
  <si>
    <t>MainSails 3 (Ages 11-12): Forensics in Fire</t>
  </si>
  <si>
    <t>MainSails 3 (Ages 11-12): Glaciers Landscape Carvers</t>
  </si>
  <si>
    <t>MainSails 3 (Ages 11-12): Grandpa's Mumbling House</t>
  </si>
  <si>
    <t>MainSails 3 (Ages 11-12): Into the Cold</t>
  </si>
  <si>
    <t>MainSails 3 (Ages 11-12): More Helpful Hints for Boring Moments</t>
  </si>
  <si>
    <t>MainSails 3 (Ages 11-12): Mummies All Wrapped Up</t>
  </si>
  <si>
    <t>MainSails 3 (Ages 11-12): Old, Tired Dog</t>
  </si>
  <si>
    <t>MainSails 3 (Ages 11-12): Space Junk</t>
  </si>
  <si>
    <t>MainSails 3 (Ages 11-12): Super Structures</t>
  </si>
  <si>
    <t>MainSails 3 (Ages 11-12): The Biggest Girl in the World</t>
  </si>
  <si>
    <t>MainSails 3 (Ages 11-12): The Fall</t>
  </si>
  <si>
    <t>MainSails 3 (Ages 11-12): The Forty Coats Man</t>
  </si>
  <si>
    <t>MainSails 3 (Ages 11-12): The Gift</t>
  </si>
  <si>
    <t>MainSails 3 (Ages 11-12): Vinnie and Me</t>
  </si>
  <si>
    <t>MainSails 3 (Ages 11-12): Wait and Hope</t>
  </si>
  <si>
    <t>MainSails 3 (Ages 11-12): You Need It!</t>
  </si>
  <si>
    <t>MainSails Set 4</t>
  </si>
  <si>
    <t>MainSails 4 (Ages 12+) Value Pack</t>
  </si>
  <si>
    <t>MainSails 4 (Ages 12+): Teacher's Resource</t>
  </si>
  <si>
    <t>MainSails 4 (Ages 12+): Avatar</t>
  </si>
  <si>
    <t>MainSails 4 (Ages 12+): Black Gold</t>
  </si>
  <si>
    <t>MainSails 4 (Ages 12+): Blood Diamonds</t>
  </si>
  <si>
    <t>MainSails 4 (Ages 12+): Building Faces</t>
  </si>
  <si>
    <t>MainSails 4 (Ages 12+): Cool Grinds</t>
  </si>
  <si>
    <t>MainSails 4 (Ages 12+): Design It!</t>
  </si>
  <si>
    <t>MainSails 4 (Ages 12+): Facing Jesse James</t>
  </si>
  <si>
    <t>MainSails 4 (Ages 12+): Fuelling Extinction</t>
  </si>
  <si>
    <t>MainSails 4 (Ages 12+): Game Over</t>
  </si>
  <si>
    <t>MainSails 4 (Ages 12+): Global Food Crisis</t>
  </si>
  <si>
    <t>MainSails 4 (Ages 12+): Koevasi</t>
  </si>
  <si>
    <t>MainSails 4 (Ages 12+): My Name is Joad</t>
  </si>
  <si>
    <t>MainSails 4 (Ages 12+): Stand Up!</t>
  </si>
  <si>
    <t>MainSails 4 (Ages 12+): The Complete Survival Guide</t>
  </si>
  <si>
    <t>MainSails 4 (Ages 12+): The Glass Boy</t>
  </si>
  <si>
    <t>MainSails 4 (Ages 12+): The Parting</t>
  </si>
  <si>
    <t>MainSails 4 (Ages 12+): The Silent</t>
  </si>
  <si>
    <t>MainSails 4 (Ages 12+): The Test</t>
  </si>
  <si>
    <t>MainSails 4 (Ages 12+): The True Cost of Food</t>
  </si>
  <si>
    <t>MainSails 4 (Ages 12+): The Tunnel</t>
  </si>
  <si>
    <t>MainSails 4 (Ages 12+): The Wild Ones</t>
  </si>
  <si>
    <t>MainSails 4 (Ages 12+): Viewpoint</t>
  </si>
  <si>
    <t>Sails Literacy Charting Progress Kit</t>
  </si>
  <si>
    <t>Sails Charting Progress Kit</t>
  </si>
  <si>
    <t>Sails Literacy Charting Progress Kit (Emergent and Early)</t>
  </si>
  <si>
    <t>Sails Literacy Charting Progress Kit (Fluency)</t>
  </si>
  <si>
    <t>Teacher Resources</t>
  </si>
  <si>
    <t>Sails Early Blue/Green Blackline Masters</t>
  </si>
  <si>
    <t>Sails Early Red/Yellow Blackline Masters</t>
  </si>
  <si>
    <t>Sails Fluency Orange/Purple Blackline Masters Book</t>
  </si>
  <si>
    <t>Science Readers: Content and Literacy in Science</t>
  </si>
  <si>
    <t>Science Readers: Content and Literacy: Kindergarten Kit</t>
  </si>
  <si>
    <t>Science Readers: Content and Literacy: Grade 1 Kit</t>
  </si>
  <si>
    <t>Science Readers: Content and Literacy: Grade 2 Kit</t>
  </si>
  <si>
    <t>Science Readers: Content and Literacy: Grade 3 Kit</t>
  </si>
  <si>
    <t>Science Readers: Content and Literacy: Grade 4 Kit</t>
  </si>
  <si>
    <t>Science Readers: Content and Literacy: Grade 5 Kit</t>
  </si>
  <si>
    <t>Australian Signpost Maths, Third Edition</t>
  </si>
  <si>
    <t>Student Activity Book</t>
  </si>
  <si>
    <t>Student Book F</t>
  </si>
  <si>
    <t>Student Book 1</t>
  </si>
  <si>
    <t>Student Book 2</t>
  </si>
  <si>
    <t>Student Book 3</t>
  </si>
  <si>
    <t>Student Book 4</t>
  </si>
  <si>
    <t>Student Book 5</t>
  </si>
  <si>
    <t>Student Book 6</t>
  </si>
  <si>
    <t>Mentals</t>
  </si>
  <si>
    <t>Mentals 1</t>
  </si>
  <si>
    <t>Mentals 2</t>
  </si>
  <si>
    <t>Mentals 3</t>
  </si>
  <si>
    <t>Mentals 4</t>
  </si>
  <si>
    <t>Mentals 5</t>
  </si>
  <si>
    <t>Mentals 6</t>
  </si>
  <si>
    <t>Teacher Resource Book</t>
  </si>
  <si>
    <t>Teacher Resource F</t>
  </si>
  <si>
    <t>Teacher Resource 1</t>
  </si>
  <si>
    <t>Teacher Resource 2</t>
  </si>
  <si>
    <t>Teacher Resource 3</t>
  </si>
  <si>
    <t>Teacher Resource 4</t>
  </si>
  <si>
    <t>Teacher Resource 5</t>
  </si>
  <si>
    <t>Teacher Resource 6</t>
  </si>
  <si>
    <t>Australian Signpost Maths AC9.0</t>
  </si>
  <si>
    <t>AC 9.0 Student Activity Book</t>
  </si>
  <si>
    <t>AC 9.0 Student Book F</t>
  </si>
  <si>
    <t>AC 9.0 Student Book 1</t>
  </si>
  <si>
    <t>AC 9.0 Student Book 2</t>
  </si>
  <si>
    <t>AC 9.0 Student Book 3</t>
  </si>
  <si>
    <t>AC 9.0 Student Book 4</t>
  </si>
  <si>
    <t>AC 9.0 Student Book 5</t>
  </si>
  <si>
    <t>AC 9.0 Student Book 6</t>
  </si>
  <si>
    <t>AC 9.0 Mentals</t>
  </si>
  <si>
    <t>AC 9.0 Mentals 1</t>
  </si>
  <si>
    <t>AC 9.0 Mentals 2</t>
  </si>
  <si>
    <t>AC 9.0 Mentals 3</t>
  </si>
  <si>
    <t>AC 9.0 Mentals 4</t>
  </si>
  <si>
    <t>AC 9.0 Mentals 5</t>
  </si>
  <si>
    <t>AC 9.0 Mentals 6</t>
  </si>
  <si>
    <t>AC 9.0 Teacher Resource (Digital Only - Perpetual License)</t>
  </si>
  <si>
    <t>AC 9.0 Teacher Resource F</t>
  </si>
  <si>
    <t>AC 9.0 Teacher Resource 1</t>
  </si>
  <si>
    <t>AC 9.0 Teacher Resource 2</t>
  </si>
  <si>
    <t>AC 9.0 Teacher Resource 3</t>
  </si>
  <si>
    <t>AC 9.0 Teacher Resource 4</t>
  </si>
  <si>
    <t>AC 9.0 Teacher Resource 5</t>
  </si>
  <si>
    <t>AC 9.0 Teacher Resource 6</t>
  </si>
  <si>
    <t>AC 9.0 Teacher Resource Whole School Bundle K-6</t>
  </si>
  <si>
    <t>VIC Teacher Resource (Digital Only - Perpetual License)</t>
  </si>
  <si>
    <t xml:space="preserve">VIC AC 9.0 Teacher Resource F </t>
  </si>
  <si>
    <t>VIC AC 9.0 Teacher Resource 1</t>
  </si>
  <si>
    <t>VIC AC 9.0 Teacher Resource 2</t>
  </si>
  <si>
    <t>VIC AC 9.0 Teacher Resource 3</t>
  </si>
  <si>
    <t>VIC AC 9.0 Teacher Resource 4</t>
  </si>
  <si>
    <t>VIC AC 9.0 Teacher Resource 5</t>
  </si>
  <si>
    <t>VIC AC 9.0 Teacher Resource 6</t>
  </si>
  <si>
    <t>VIC AC 9.0 Teacher Resource Whole School Bundle K-6</t>
  </si>
  <si>
    <t xml:space="preserve">Australian Signpost Maths New South Wales, Fourth Edition </t>
  </si>
  <si>
    <t>NSW Student Book K</t>
  </si>
  <si>
    <t>NSW Student Book 1</t>
  </si>
  <si>
    <t>NSW Student Book 2</t>
  </si>
  <si>
    <t>NSW Student Book 3</t>
  </si>
  <si>
    <t>NSW Student Book 4</t>
  </si>
  <si>
    <t>NSW Student Book 5</t>
  </si>
  <si>
    <t>NSW Student Book 6</t>
  </si>
  <si>
    <t>NSW Mentals</t>
  </si>
  <si>
    <t>NSW Mentals 1</t>
  </si>
  <si>
    <t>NSW Mentals 2</t>
  </si>
  <si>
    <t>NSW Mentals 3</t>
  </si>
  <si>
    <t>NSW Mentals 4</t>
  </si>
  <si>
    <t>NSW Mentals 5</t>
  </si>
  <si>
    <t>NSW Mentals 6</t>
  </si>
  <si>
    <t>NSW Teacher Resource (Digital Only - Perpetual License)</t>
  </si>
  <si>
    <t>NSW Teacher Resource K</t>
  </si>
  <si>
    <t>NSW Teacher Resource 1</t>
  </si>
  <si>
    <t>NSW Teacher Resource 2</t>
  </si>
  <si>
    <t>NSW Teacher Resource 3</t>
  </si>
  <si>
    <t>NSW Teacher Resource 4</t>
  </si>
  <si>
    <t>NSW Teacher Resource 5</t>
  </si>
  <si>
    <t>NSW Teacher Resource 6</t>
  </si>
  <si>
    <t>NSW Teacher Resource Whole School Bundle K-6</t>
  </si>
  <si>
    <t>Sharing Our Stories 1</t>
  </si>
  <si>
    <t>Sharing Our Stories 1 Teacher Resource</t>
  </si>
  <si>
    <t>Sharing Our Stories 1: The Devil-Devil from Warlok</t>
  </si>
  <si>
    <t>Sharing Our Stories 1: The Frog and the Brolga</t>
  </si>
  <si>
    <t>Sharing Our Stories 1: The Mermaid and Serpent</t>
  </si>
  <si>
    <t>Sharing Our Stories 1: The Sunbird</t>
  </si>
  <si>
    <t>Sharing Our Stories 1: Turtle Dreaming</t>
  </si>
  <si>
    <t>Sharing Our Stories 1: Woonyoomboo</t>
  </si>
  <si>
    <t>Sharing Our Stories 2</t>
  </si>
  <si>
    <t>Sharing Our Stories 2 Teacher Resource</t>
  </si>
  <si>
    <t>Sharing Our Stories 2: Bunjil the Eagle</t>
  </si>
  <si>
    <t>Sharing Our Stories 2: Djulpan</t>
  </si>
  <si>
    <t>Sharing Our Stories 2: Miiku and Tinta</t>
  </si>
  <si>
    <t>Sharing Our Stories 2: The Creation of Trowenna</t>
  </si>
  <si>
    <t>Sharing Our Stories 2: The Danger Seed</t>
  </si>
  <si>
    <t>Sharing Our Stories 2: The Moon and the Gecko</t>
  </si>
  <si>
    <t>Sharing Our Stories 2: The Story of Girbar</t>
  </si>
  <si>
    <t>Sharing Our Stories 2: Yulu's Coal</t>
  </si>
  <si>
    <t>Sheena Cameron Teacher Resource Books Value Pack</t>
  </si>
  <si>
    <t>Teaching Reading Comprehension Strategies</t>
  </si>
  <si>
    <t>Teaching Reading Comprehension Strategies (Book with eBook)</t>
  </si>
  <si>
    <t>Teaching Reading Comprehension Strategies (eBook)</t>
  </si>
  <si>
    <t>The Reading Activity Handbook</t>
  </si>
  <si>
    <t>The Reading Activity Handbook (Book with eBook)</t>
  </si>
  <si>
    <t>The Reading Activity Handbook (ebook)</t>
  </si>
  <si>
    <t>The Publishing and Display Handbook</t>
  </si>
  <si>
    <t>The Publishing and Display Handbook (Book with eBook)</t>
  </si>
  <si>
    <t>The Publishing and Display Handbook (eBook)</t>
  </si>
  <si>
    <t xml:space="preserve">Sheena Cameron and Louise Dempsey Teacher Resource Books Value Pack </t>
  </si>
  <si>
    <t>$240.75 </t>
  </si>
  <si>
    <t>The Poetry Book: A Complete Guide to Teaching Poetry   </t>
  </si>
  <si>
    <t>9780473611644 </t>
  </si>
  <si>
    <t>$69.50 </t>
  </si>
  <si>
    <t>The Oral Language Book: Embedding talk across the curriculum    </t>
  </si>
  <si>
    <t>9780473350390 </t>
  </si>
  <si>
    <t>$62.00 </t>
  </si>
  <si>
    <t>The Writing Book: A Practical Guide for Teachers </t>
  </si>
  <si>
    <t>9780473506544 </t>
  </si>
  <si>
    <t>$67.00 </t>
  </si>
  <si>
    <t>The Reading Book: A Complete Guide to Teaching Reading   </t>
  </si>
  <si>
    <t>9780473471958 </t>
  </si>
  <si>
    <t>$69.00 </t>
  </si>
  <si>
    <t>Spelling Matters, Book 1</t>
  </si>
  <si>
    <t>Spelling Matters, Book 2</t>
  </si>
  <si>
    <t>Spelling Matters, Book 3</t>
  </si>
  <si>
    <t>Spelling Matters, Book 4</t>
  </si>
  <si>
    <t>Spelling Matters, Book 5</t>
  </si>
  <si>
    <t>Spelling Matters, Book 6</t>
  </si>
  <si>
    <t>Take-home Reading Journal Lower Primary, 1st edition</t>
  </si>
  <si>
    <t>Take-home Reading Journal Middle Primary, 1st edition</t>
  </si>
  <si>
    <t>Take-home Reading Journal Lower Primary Class Pack (25 copies)</t>
  </si>
  <si>
    <t>Take-home Reading Journal Lower Primary Grade Pack (100 copies)</t>
  </si>
  <si>
    <t>Take-home Reading Journal Middle Primary Class Pack (25 copies)</t>
  </si>
  <si>
    <t>Take-home Reading Journal Middle Primary Grade Pack (100 copies)</t>
  </si>
  <si>
    <t>Toe by  Toe</t>
  </si>
  <si>
    <t>Toe by Toe: A Highly Structured Multi-Sensory Reading Manual for Teachers and Parents</t>
  </si>
  <si>
    <t>Stride Ahead: To Reading Fluency and Comprehension</t>
  </si>
  <si>
    <t>Stareway to Spelling: Spell the 300 Most Used Words</t>
  </si>
  <si>
    <t>What the Science of Reading Says</t>
  </si>
  <si>
    <t>What the Science of Reading Says about Word Recognition​</t>
  </si>
  <si>
    <t>9781087696690​</t>
  </si>
  <si>
    <t>What the Science of Reading Says about Reading Comprehension and Content Knowledge​</t>
  </si>
  <si>
    <t>9781087696706​</t>
  </si>
  <si>
    <t>What the Science of Reading Says about Writing</t>
  </si>
  <si>
    <t>9781087696713​</t>
  </si>
  <si>
    <t>Word Study Whole School Resource Pack</t>
  </si>
  <si>
    <t>Word Study Print Pack, Global Edition</t>
  </si>
  <si>
    <t>Word Study for Phonics, Vocabulary and Spelling Instruction, Global 7th Edition (Print book with one year free access to PD Toolkit)</t>
  </si>
  <si>
    <t xml:space="preserve">Letter and Picture Sorts for Emergent Spellers, Global 3rd Edition (Print book only) </t>
  </si>
  <si>
    <t>Word Sorts for Letter Name-Alphabetic Spellers, Global 3rd Edition (Print book only)</t>
  </si>
  <si>
    <t>Word Sorts for Within Word Pattern Spellers, Global 3rd Edition (Print book only)</t>
  </si>
  <si>
    <t>Word Sorts for Syllables and Affixes Spellers, Global 3rd Edition (Print book only)</t>
  </si>
  <si>
    <t>Words Sorts for Derivational Relations Spellers, 3rd Global Edition (Print book only)</t>
  </si>
  <si>
    <t>Global Edition eBooks</t>
  </si>
  <si>
    <t>Word Study for Phonics, Vocabulary and Spelling Instruction, Global 7th Edition eBook</t>
  </si>
  <si>
    <t xml:space="preserve">Letter and Picture Sorts for Emergent Spellers, Global 3rd Edition eBook </t>
  </si>
  <si>
    <t>Word Sorts for Letter Name-Alphabetic Spellers, Global 3rd Edition eBook</t>
  </si>
  <si>
    <t>Word Sorts for Within Word Pattern Spellers, Global 3rd Edition eBook</t>
  </si>
  <si>
    <t>Word Sorts for Syllables and Affixes Spellers, Global 3rd Edition eBook</t>
  </si>
  <si>
    <t>Word Sorts for Derivational Relations Spellers, Global 3rd Edition eBook</t>
  </si>
  <si>
    <t xml:space="preserve">Word Up! </t>
  </si>
  <si>
    <t>Word Up! Grammar</t>
  </si>
  <si>
    <t>Word Up! Grammar, Book 1</t>
  </si>
  <si>
    <t>Word Up! Grammar, Book 2</t>
  </si>
  <si>
    <t>Word Up! Grammar, Book 3</t>
  </si>
  <si>
    <t>Word Up! Grammar, Book 4</t>
  </si>
  <si>
    <t>Word Up! Grammar, Book 5</t>
  </si>
  <si>
    <t>Word Up! Grammar, Book 6</t>
  </si>
  <si>
    <t>Word Up! Spelling</t>
  </si>
  <si>
    <t>Word Up! Spelling, Book 1</t>
  </si>
  <si>
    <t>Word Up! Spelling, Book 2</t>
  </si>
  <si>
    <t>Word Up! Spelling, Book 3</t>
  </si>
  <si>
    <t>Word Up! Spelling, Book 4</t>
  </si>
  <si>
    <t>Word Up! Spelling, Book 5</t>
  </si>
  <si>
    <t>Word Up! Spelling, Book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</si>
</sst>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&quot;$&quot;#,##0.00"/>
    <numFmt numFmtId="167" formatCode="[$-C09]d\ mmmm\ yyyy;@"/>
    <numFmt numFmtId="168" formatCode="0.0%"/>
  </numFmts>
  <fonts count="5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8"/>
      <color rgb="FF000000"/>
      <name val="Open Sans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333333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444444"/>
      <name val="Calibri"/>
      <family val="2"/>
      <charset val="1"/>
    </font>
    <font>
      <sz val="11"/>
      <color rgb="FFFF9999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u/>
      <sz val="16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242424"/>
      <name val="Aptos Narrow"/>
      <charset val="1"/>
    </font>
    <font>
      <sz val="11"/>
      <color rgb="FFFF0000"/>
      <name val="Calibri"/>
      <family val="2"/>
      <scheme val="minor"/>
    </font>
    <font>
      <b/>
      <sz val="11"/>
      <color rgb="FF242424"/>
      <name val="Aptos Narrow"/>
    </font>
    <font>
      <b/>
      <sz val="11"/>
      <color rgb="FF000000"/>
      <name val="Aptos Narrow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b/>
      <sz val="8"/>
      <color theme="1"/>
      <name val="Tahoma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sz val="8"/>
      <color rgb="FF333333"/>
      <name val="Tahoma"/>
      <family val="2"/>
    </font>
    <font>
      <sz val="8"/>
      <color rgb="FF000000"/>
      <name val="Tahoma"/>
      <family val="2"/>
    </font>
    <font>
      <b/>
      <sz val="12"/>
      <color theme="1"/>
      <name val="Tahoma"/>
    </font>
    <font>
      <b/>
      <sz val="10"/>
      <color theme="1"/>
      <name val="Tahoma"/>
    </font>
    <font>
      <sz val="8"/>
      <color theme="1"/>
      <name val="Tahoma"/>
    </font>
    <font>
      <sz val="11"/>
      <color rgb="FF181818"/>
      <name val="Calibri"/>
      <scheme val="minor"/>
    </font>
    <font>
      <b/>
      <strike/>
      <sz val="11"/>
      <color rgb="FF242424"/>
      <name val="Aptos Narrow"/>
    </font>
    <font>
      <sz val="8"/>
      <color rgb="FF000000"/>
      <name val="Tahoma"/>
    </font>
    <font>
      <b/>
      <sz val="8"/>
      <color rgb="FF000000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theme="1"/>
      <name val="Calibri"/>
      <family val="2"/>
      <scheme val="minor"/>
    </font>
    <font>
      <b/>
      <sz val="8"/>
      <color rgb="FF000000"/>
      <name val="Tahoma"/>
    </font>
    <font>
      <b/>
      <sz val="12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 tint="0.59999389629810485"/>
      </bottom>
      <diagonal/>
    </border>
    <border>
      <left/>
      <right/>
      <top/>
      <bottom style="thin">
        <color theme="8" tint="0.39997558519241921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theme="0"/>
      </right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rgb="FFEEEEEE"/>
      </left>
      <right/>
      <top/>
      <bottom/>
      <diagonal/>
    </border>
    <border>
      <left style="thin">
        <color rgb="FFEEEEEE"/>
      </left>
      <right/>
      <top style="thin">
        <color rgb="FFEEEEEE"/>
      </top>
      <bottom/>
      <diagonal/>
    </border>
    <border>
      <left style="thin">
        <color rgb="FFEEEEEE"/>
      </left>
      <right style="thin">
        <color rgb="FFEEEEEE"/>
      </right>
      <top style="thin">
        <color rgb="FFEEEEEE"/>
      </top>
      <bottom style="thin">
        <color rgb="FFEEEEEE"/>
      </bottom>
      <diagonal/>
    </border>
    <border>
      <left/>
      <right/>
      <top/>
      <bottom style="thin">
        <color rgb="FFB4C6E7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330">
    <xf numFmtId="0" fontId="0" fillId="0" borderId="0" xfId="0"/>
    <xf numFmtId="0" fontId="0" fillId="3" borderId="0" xfId="0" applyFill="1"/>
    <xf numFmtId="1" fontId="0" fillId="3" borderId="0" xfId="0" applyNumberFormat="1" applyFill="1"/>
    <xf numFmtId="0" fontId="1" fillId="2" borderId="1" xfId="0" applyFont="1" applyFill="1" applyBorder="1"/>
    <xf numFmtId="0" fontId="0" fillId="3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5" fillId="4" borderId="0" xfId="2" applyFill="1"/>
    <xf numFmtId="0" fontId="5" fillId="4" borderId="0" xfId="2" quotePrefix="1" applyFill="1"/>
    <xf numFmtId="0" fontId="9" fillId="5" borderId="0" xfId="0" applyFont="1" applyFill="1"/>
    <xf numFmtId="1" fontId="9" fillId="5" borderId="0" xfId="0" applyNumberFormat="1" applyFont="1" applyFill="1"/>
    <xf numFmtId="1" fontId="10" fillId="5" borderId="0" xfId="0" applyNumberFormat="1" applyFont="1" applyFill="1"/>
    <xf numFmtId="0" fontId="0" fillId="5" borderId="0" xfId="0" applyFill="1"/>
    <xf numFmtId="1" fontId="0" fillId="5" borderId="0" xfId="0" applyNumberFormat="1" applyFill="1"/>
    <xf numFmtId="166" fontId="0" fillId="5" borderId="0" xfId="0" applyNumberFormat="1" applyFill="1"/>
    <xf numFmtId="0" fontId="0" fillId="5" borderId="0" xfId="0" applyFill="1" applyAlignment="1">
      <alignment horizontal="center"/>
    </xf>
    <xf numFmtId="0" fontId="14" fillId="5" borderId="0" xfId="0" applyFont="1" applyFill="1"/>
    <xf numFmtId="1" fontId="6" fillId="5" borderId="0" xfId="0" applyNumberFormat="1" applyFont="1" applyFill="1" applyAlignment="1">
      <alignment horizontal="right"/>
    </xf>
    <xf numFmtId="8" fontId="0" fillId="5" borderId="0" xfId="0" applyNumberFormat="1" applyFill="1"/>
    <xf numFmtId="1" fontId="11" fillId="5" borderId="0" xfId="0" applyNumberFormat="1" applyFont="1" applyFill="1" applyAlignment="1">
      <alignment horizontal="right" vertical="center" wrapText="1"/>
    </xf>
    <xf numFmtId="1" fontId="0" fillId="5" borderId="0" xfId="0" applyNumberFormat="1" applyFill="1" applyAlignment="1">
      <alignment horizontal="right" wrapText="1"/>
    </xf>
    <xf numFmtId="1" fontId="0" fillId="5" borderId="0" xfId="0" applyNumberFormat="1" applyFill="1" applyAlignment="1">
      <alignment horizontal="right"/>
    </xf>
    <xf numFmtId="0" fontId="12" fillId="5" borderId="0" xfId="0" applyFont="1" applyFill="1"/>
    <xf numFmtId="0" fontId="8" fillId="5" borderId="0" xfId="0" applyFont="1" applyFill="1"/>
    <xf numFmtId="1" fontId="8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center"/>
    </xf>
    <xf numFmtId="0" fontId="0" fillId="3" borderId="0" xfId="0" applyFill="1" applyAlignment="1">
      <alignment horizontal="left" vertical="top" wrapText="1"/>
    </xf>
    <xf numFmtId="0" fontId="1" fillId="7" borderId="0" xfId="0" applyFont="1" applyFill="1" applyAlignment="1">
      <alignment horizontal="left"/>
    </xf>
    <xf numFmtId="0" fontId="1" fillId="7" borderId="0" xfId="0" applyFont="1" applyFill="1"/>
    <xf numFmtId="0" fontId="0" fillId="3" borderId="5" xfId="0" applyFill="1" applyBorder="1" applyAlignment="1">
      <alignment horizontal="left" vertical="top" wrapText="1"/>
    </xf>
    <xf numFmtId="167" fontId="0" fillId="3" borderId="5" xfId="0" applyNumberFormat="1" applyFill="1" applyBorder="1" applyAlignment="1">
      <alignment horizontal="left" vertical="top" wrapText="1"/>
    </xf>
    <xf numFmtId="0" fontId="1" fillId="6" borderId="1" xfId="0" applyFont="1" applyFill="1" applyBorder="1"/>
    <xf numFmtId="166" fontId="1" fillId="5" borderId="1" xfId="0" applyNumberFormat="1" applyFont="1" applyFill="1" applyBorder="1"/>
    <xf numFmtId="0" fontId="1" fillId="5" borderId="1" xfId="0" applyFont="1" applyFill="1" applyBorder="1"/>
    <xf numFmtId="1" fontId="1" fillId="5" borderId="1" xfId="0" applyNumberFormat="1" applyFont="1" applyFill="1" applyBorder="1"/>
    <xf numFmtId="166" fontId="1" fillId="5" borderId="0" xfId="0" applyNumberFormat="1" applyFont="1" applyFill="1"/>
    <xf numFmtId="0" fontId="1" fillId="5" borderId="0" xfId="0" applyFont="1" applyFill="1"/>
    <xf numFmtId="0" fontId="0" fillId="5" borderId="0" xfId="0" applyFill="1" applyAlignment="1">
      <alignment vertical="top"/>
    </xf>
    <xf numFmtId="0" fontId="0" fillId="5" borderId="0" xfId="0" applyFill="1" applyAlignment="1">
      <alignment wrapText="1"/>
    </xf>
    <xf numFmtId="1" fontId="1" fillId="6" borderId="1" xfId="0" applyNumberFormat="1" applyFont="1" applyFill="1" applyBorder="1"/>
    <xf numFmtId="0" fontId="1" fillId="6" borderId="1" xfId="0" applyFont="1" applyFill="1" applyBorder="1" applyAlignment="1">
      <alignment vertical="top"/>
    </xf>
    <xf numFmtId="1" fontId="1" fillId="6" borderId="1" xfId="0" applyNumberFormat="1" applyFont="1" applyFill="1" applyBorder="1" applyAlignment="1">
      <alignment horizontal="right" vertical="top"/>
    </xf>
    <xf numFmtId="166" fontId="1" fillId="6" borderId="1" xfId="0" applyNumberFormat="1" applyFont="1" applyFill="1" applyBorder="1" applyAlignment="1">
      <alignment horizontal="right" vertical="top" wrapText="1"/>
    </xf>
    <xf numFmtId="0" fontId="21" fillId="6" borderId="1" xfId="0" applyFont="1" applyFill="1" applyBorder="1"/>
    <xf numFmtId="0" fontId="21" fillId="6" borderId="1" xfId="0" applyFont="1" applyFill="1" applyBorder="1" applyAlignment="1">
      <alignment vertical="top"/>
    </xf>
    <xf numFmtId="0" fontId="21" fillId="6" borderId="1" xfId="0" applyFont="1" applyFill="1" applyBorder="1" applyAlignment="1">
      <alignment horizontal="right" vertical="top"/>
    </xf>
    <xf numFmtId="166" fontId="21" fillId="6" borderId="1" xfId="0" applyNumberFormat="1" applyFont="1" applyFill="1" applyBorder="1" applyAlignment="1">
      <alignment horizontal="right" vertical="top"/>
    </xf>
    <xf numFmtId="166" fontId="21" fillId="6" borderId="1" xfId="0" applyNumberFormat="1" applyFont="1" applyFill="1" applyBorder="1" applyAlignment="1">
      <alignment horizontal="right" vertical="top" wrapText="1"/>
    </xf>
    <xf numFmtId="8" fontId="1" fillId="5" borderId="1" xfId="0" applyNumberFormat="1" applyFont="1" applyFill="1" applyBorder="1"/>
    <xf numFmtId="0" fontId="0" fillId="5" borderId="0" xfId="0" applyFill="1" applyAlignment="1">
      <alignment horizontal="left"/>
    </xf>
    <xf numFmtId="1" fontId="12" fillId="5" borderId="0" xfId="0" applyNumberFormat="1" applyFont="1" applyFill="1"/>
    <xf numFmtId="8" fontId="8" fillId="5" borderId="0" xfId="0" applyNumberFormat="1" applyFont="1" applyFill="1"/>
    <xf numFmtId="0" fontId="6" fillId="5" borderId="0" xfId="0" applyFont="1" applyFill="1" applyAlignment="1">
      <alignment wrapText="1"/>
    </xf>
    <xf numFmtId="166" fontId="1" fillId="6" borderId="1" xfId="0" applyNumberFormat="1" applyFont="1" applyFill="1" applyBorder="1" applyAlignment="1">
      <alignment horizontal="right" vertical="top"/>
    </xf>
    <xf numFmtId="0" fontId="0" fillId="5" borderId="4" xfId="0" applyFill="1" applyBorder="1"/>
    <xf numFmtId="1" fontId="8" fillId="5" borderId="0" xfId="0" applyNumberFormat="1" applyFont="1" applyFill="1"/>
    <xf numFmtId="166" fontId="17" fillId="5" borderId="0" xfId="0" applyNumberFormat="1" applyFont="1" applyFill="1"/>
    <xf numFmtId="166" fontId="0" fillId="5" borderId="1" xfId="0" applyNumberFormat="1" applyFill="1" applyBorder="1"/>
    <xf numFmtId="0" fontId="20" fillId="5" borderId="0" xfId="0" applyFont="1" applyFill="1"/>
    <xf numFmtId="0" fontId="8" fillId="5" borderId="4" xfId="0" applyFont="1" applyFill="1" applyBorder="1"/>
    <xf numFmtId="0" fontId="6" fillId="5" borderId="0" xfId="0" applyFont="1" applyFill="1"/>
    <xf numFmtId="0" fontId="1" fillId="6" borderId="0" xfId="0" applyFont="1" applyFill="1"/>
    <xf numFmtId="1" fontId="0" fillId="6" borderId="1" xfId="0" applyNumberFormat="1" applyFill="1" applyBorder="1"/>
    <xf numFmtId="166" fontId="0" fillId="6" borderId="1" xfId="0" applyNumberFormat="1" applyFill="1" applyBorder="1"/>
    <xf numFmtId="166" fontId="1" fillId="6" borderId="1" xfId="0" applyNumberFormat="1" applyFont="1" applyFill="1" applyBorder="1"/>
    <xf numFmtId="0" fontId="1" fillId="6" borderId="0" xfId="0" applyFont="1" applyFill="1" applyAlignment="1">
      <alignment vertical="top"/>
    </xf>
    <xf numFmtId="0" fontId="1" fillId="6" borderId="0" xfId="0" applyFont="1" applyFill="1" applyAlignment="1">
      <alignment horizontal="right" vertical="top"/>
    </xf>
    <xf numFmtId="0" fontId="1" fillId="6" borderId="1" xfId="0" applyFont="1" applyFill="1" applyBorder="1" applyAlignment="1">
      <alignment horizontal="right" vertical="top"/>
    </xf>
    <xf numFmtId="0" fontId="1" fillId="6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/>
    </xf>
    <xf numFmtId="166" fontId="1" fillId="6" borderId="1" xfId="0" applyNumberFormat="1" applyFont="1" applyFill="1" applyBorder="1" applyAlignment="1">
      <alignment horizontal="right"/>
    </xf>
    <xf numFmtId="0" fontId="21" fillId="5" borderId="1" xfId="0" applyFont="1" applyFill="1" applyBorder="1"/>
    <xf numFmtId="1" fontId="21" fillId="5" borderId="1" xfId="0" applyNumberFormat="1" applyFont="1" applyFill="1" applyBorder="1"/>
    <xf numFmtId="166" fontId="21" fillId="5" borderId="1" xfId="0" applyNumberFormat="1" applyFont="1" applyFill="1" applyBorder="1" applyAlignment="1">
      <alignment horizontal="right"/>
    </xf>
    <xf numFmtId="166" fontId="8" fillId="5" borderId="0" xfId="0" applyNumberFormat="1" applyFont="1" applyFill="1"/>
    <xf numFmtId="166" fontId="6" fillId="5" borderId="0" xfId="0" applyNumberFormat="1" applyFont="1" applyFill="1" applyAlignment="1">
      <alignment horizontal="right"/>
    </xf>
    <xf numFmtId="166" fontId="0" fillId="5" borderId="0" xfId="0" applyNumberFormat="1" applyFill="1" applyAlignment="1">
      <alignment horizontal="right"/>
    </xf>
    <xf numFmtId="166" fontId="0" fillId="5" borderId="0" xfId="0" applyNumberFormat="1" applyFill="1" applyAlignment="1">
      <alignment horizontal="right" wrapText="1"/>
    </xf>
    <xf numFmtId="166" fontId="8" fillId="5" borderId="0" xfId="0" applyNumberFormat="1" applyFont="1" applyFill="1" applyAlignment="1">
      <alignment horizontal="right"/>
    </xf>
    <xf numFmtId="166" fontId="11" fillId="5" borderId="0" xfId="0" applyNumberFormat="1" applyFont="1" applyFill="1" applyAlignment="1">
      <alignment horizontal="right" vertical="center" wrapText="1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right" vertical="center"/>
    </xf>
    <xf numFmtId="166" fontId="1" fillId="6" borderId="1" xfId="0" applyNumberFormat="1" applyFont="1" applyFill="1" applyBorder="1" applyAlignment="1">
      <alignment horizontal="right" vertical="center"/>
    </xf>
    <xf numFmtId="1" fontId="1" fillId="5" borderId="1" xfId="0" applyNumberFormat="1" applyFont="1" applyFill="1" applyBorder="1" applyAlignment="1">
      <alignment horizontal="right"/>
    </xf>
    <xf numFmtId="1" fontId="1" fillId="6" borderId="1" xfId="0" applyNumberFormat="1" applyFont="1" applyFill="1" applyBorder="1" applyAlignment="1">
      <alignment horizontal="right"/>
    </xf>
    <xf numFmtId="1" fontId="0" fillId="5" borderId="1" xfId="0" applyNumberFormat="1" applyFill="1" applyBorder="1" applyAlignment="1">
      <alignment horizontal="right"/>
    </xf>
    <xf numFmtId="166" fontId="21" fillId="5" borderId="1" xfId="0" applyNumberFormat="1" applyFont="1" applyFill="1" applyBorder="1"/>
    <xf numFmtId="166" fontId="21" fillId="6" borderId="1" xfId="0" applyNumberFormat="1" applyFont="1" applyFill="1" applyBorder="1"/>
    <xf numFmtId="0" fontId="0" fillId="5" borderId="0" xfId="0" applyFill="1" applyAlignment="1">
      <alignment horizontal="right"/>
    </xf>
    <xf numFmtId="166" fontId="1" fillId="5" borderId="1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0" fontId="3" fillId="6" borderId="1" xfId="0" applyFont="1" applyFill="1" applyBorder="1" applyAlignment="1">
      <alignment horizontal="left"/>
    </xf>
    <xf numFmtId="0" fontId="1" fillId="5" borderId="2" xfId="0" applyFont="1" applyFill="1" applyBorder="1"/>
    <xf numFmtId="166" fontId="1" fillId="5" borderId="2" xfId="0" applyNumberFormat="1" applyFont="1" applyFill="1" applyBorder="1"/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/>
    <xf numFmtId="166" fontId="1" fillId="6" borderId="2" xfId="0" applyNumberFormat="1" applyFont="1" applyFill="1" applyBorder="1"/>
    <xf numFmtId="0" fontId="1" fillId="6" borderId="2" xfId="0" applyFont="1" applyFill="1" applyBorder="1" applyAlignment="1">
      <alignment horizontal="center"/>
    </xf>
    <xf numFmtId="1" fontId="1" fillId="5" borderId="2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 wrapText="1"/>
    </xf>
    <xf numFmtId="0" fontId="1" fillId="6" borderId="2" xfId="0" applyFont="1" applyFill="1" applyBorder="1" applyAlignment="1">
      <alignment horizontal="right"/>
    </xf>
    <xf numFmtId="1" fontId="1" fillId="6" borderId="2" xfId="0" applyNumberFormat="1" applyFont="1" applyFill="1" applyBorder="1" applyAlignment="1">
      <alignment horizontal="right"/>
    </xf>
    <xf numFmtId="0" fontId="2" fillId="5" borderId="0" xfId="0" applyFont="1" applyFill="1"/>
    <xf numFmtId="11" fontId="2" fillId="5" borderId="0" xfId="0" applyNumberFormat="1" applyFont="1" applyFill="1"/>
    <xf numFmtId="1" fontId="21" fillId="6" borderId="1" xfId="0" applyNumberFormat="1" applyFont="1" applyFill="1" applyBorder="1" applyAlignment="1">
      <alignment horizontal="right" vertical="top"/>
    </xf>
    <xf numFmtId="0" fontId="22" fillId="6" borderId="1" xfId="0" applyFont="1" applyFill="1" applyBorder="1"/>
    <xf numFmtId="1" fontId="21" fillId="6" borderId="1" xfId="0" applyNumberFormat="1" applyFont="1" applyFill="1" applyBorder="1"/>
    <xf numFmtId="1" fontId="1" fillId="5" borderId="2" xfId="0" applyNumberFormat="1" applyFont="1" applyFill="1" applyBorder="1"/>
    <xf numFmtId="1" fontId="1" fillId="6" borderId="2" xfId="0" applyNumberFormat="1" applyFont="1" applyFill="1" applyBorder="1"/>
    <xf numFmtId="0" fontId="7" fillId="5" borderId="3" xfId="0" applyFont="1" applyFill="1" applyBorder="1"/>
    <xf numFmtId="166" fontId="0" fillId="5" borderId="0" xfId="0" applyNumberFormat="1" applyFill="1" applyAlignment="1">
      <alignment horizontal="center"/>
    </xf>
    <xf numFmtId="0" fontId="1" fillId="6" borderId="1" xfId="0" applyFont="1" applyFill="1" applyBorder="1" applyAlignment="1">
      <alignment horizontal="left" vertical="top"/>
    </xf>
    <xf numFmtId="166" fontId="1" fillId="6" borderId="1" xfId="0" applyNumberFormat="1" applyFont="1" applyFill="1" applyBorder="1" applyAlignment="1">
      <alignment horizontal="center"/>
    </xf>
    <xf numFmtId="166" fontId="16" fillId="5" borderId="0" xfId="0" quotePrefix="1" applyNumberFormat="1" applyFont="1" applyFill="1"/>
    <xf numFmtId="0" fontId="0" fillId="3" borderId="0" xfId="0" applyFill="1" applyAlignment="1">
      <alignment vertical="top"/>
    </xf>
    <xf numFmtId="0" fontId="19" fillId="3" borderId="0" xfId="2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23" fillId="8" borderId="0" xfId="0" applyFont="1" applyFill="1"/>
    <xf numFmtId="0" fontId="24" fillId="8" borderId="0" xfId="0" applyFont="1" applyFill="1"/>
    <xf numFmtId="0" fontId="23" fillId="8" borderId="0" xfId="0" applyFont="1" applyFill="1" applyAlignment="1">
      <alignment vertical="center"/>
    </xf>
    <xf numFmtId="8" fontId="8" fillId="9" borderId="0" xfId="0" applyNumberFormat="1" applyFont="1" applyFill="1"/>
    <xf numFmtId="0" fontId="25" fillId="3" borderId="0" xfId="0" applyFont="1" applyFill="1" applyAlignment="1">
      <alignment horizontal="left"/>
    </xf>
    <xf numFmtId="0" fontId="26" fillId="3" borderId="5" xfId="0" quotePrefix="1" applyFont="1" applyFill="1" applyBorder="1" applyAlignment="1">
      <alignment horizontal="left" vertical="top" wrapText="1"/>
    </xf>
    <xf numFmtId="1" fontId="0" fillId="3" borderId="0" xfId="0" applyNumberFormat="1" applyFill="1" applyAlignment="1">
      <alignment horizontal="right" vertical="top"/>
    </xf>
    <xf numFmtId="166" fontId="0" fillId="3" borderId="0" xfId="0" applyNumberFormat="1" applyFill="1" applyAlignment="1">
      <alignment horizontal="right" vertical="top"/>
    </xf>
    <xf numFmtId="0" fontId="20" fillId="10" borderId="0" xfId="0" applyFont="1" applyFill="1"/>
    <xf numFmtId="0" fontId="20" fillId="10" borderId="0" xfId="0" applyFont="1" applyFill="1" applyAlignment="1">
      <alignment vertical="top"/>
    </xf>
    <xf numFmtId="0" fontId="0" fillId="3" borderId="0" xfId="0" applyFill="1" applyAlignment="1">
      <alignment horizontal="right"/>
    </xf>
    <xf numFmtId="1" fontId="5" fillId="5" borderId="0" xfId="2" applyNumberFormat="1" applyFill="1" applyAlignment="1">
      <alignment vertical="top" wrapText="1"/>
    </xf>
    <xf numFmtId="0" fontId="1" fillId="5" borderId="2" xfId="0" applyFont="1" applyFill="1" applyBorder="1" applyAlignment="1">
      <alignment horizontal="left"/>
    </xf>
    <xf numFmtId="0" fontId="5" fillId="5" borderId="0" xfId="2" applyFill="1"/>
    <xf numFmtId="0" fontId="1" fillId="3" borderId="5" xfId="0" applyFont="1" applyFill="1" applyBorder="1" applyAlignment="1">
      <alignment horizontal="center" vertical="top" wrapText="1"/>
    </xf>
    <xf numFmtId="0" fontId="1" fillId="7" borderId="0" xfId="0" applyFont="1" applyFill="1" applyAlignment="1">
      <alignment horizontal="center"/>
    </xf>
    <xf numFmtId="1" fontId="1" fillId="6" borderId="0" xfId="0" applyNumberFormat="1" applyFont="1" applyFill="1"/>
    <xf numFmtId="0" fontId="0" fillId="10" borderId="0" xfId="0" applyFill="1"/>
    <xf numFmtId="0" fontId="1" fillId="10" borderId="0" xfId="0" applyFont="1" applyFill="1"/>
    <xf numFmtId="1" fontId="21" fillId="0" borderId="0" xfId="0" applyNumberFormat="1" applyFont="1"/>
    <xf numFmtId="164" fontId="7" fillId="0" borderId="0" xfId="0" applyNumberFormat="1" applyFont="1"/>
    <xf numFmtId="1" fontId="7" fillId="5" borderId="0" xfId="0" applyNumberFormat="1" applyFont="1" applyFill="1" applyAlignment="1">
      <alignment horizontal="right"/>
    </xf>
    <xf numFmtId="166" fontId="7" fillId="5" borderId="0" xfId="0" applyNumberFormat="1" applyFont="1" applyFill="1" applyAlignment="1">
      <alignment horizontal="right"/>
    </xf>
    <xf numFmtId="0" fontId="27" fillId="5" borderId="0" xfId="0" applyFont="1" applyFill="1"/>
    <xf numFmtId="1" fontId="21" fillId="3" borderId="0" xfId="0" applyNumberFormat="1" applyFont="1" applyFill="1"/>
    <xf numFmtId="164" fontId="7" fillId="3" borderId="0" xfId="0" applyNumberFormat="1" applyFont="1" applyFill="1"/>
    <xf numFmtId="166" fontId="21" fillId="0" borderId="0" xfId="0" applyNumberFormat="1" applyFont="1"/>
    <xf numFmtId="0" fontId="28" fillId="0" borderId="0" xfId="0" applyFont="1"/>
    <xf numFmtId="0" fontId="1" fillId="12" borderId="0" xfId="0" applyFont="1" applyFill="1"/>
    <xf numFmtId="166" fontId="29" fillId="5" borderId="0" xfId="0" applyNumberFormat="1" applyFont="1" applyFill="1"/>
    <xf numFmtId="0" fontId="1" fillId="0" borderId="0" xfId="0" applyFont="1"/>
    <xf numFmtId="1" fontId="1" fillId="0" borderId="0" xfId="0" applyNumberFormat="1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" fontId="8" fillId="0" borderId="0" xfId="0" applyNumberFormat="1" applyFont="1"/>
    <xf numFmtId="166" fontId="8" fillId="0" borderId="0" xfId="0" applyNumberFormat="1" applyFont="1"/>
    <xf numFmtId="166" fontId="29" fillId="0" borderId="0" xfId="0" applyNumberFormat="1" applyFont="1"/>
    <xf numFmtId="0" fontId="30" fillId="0" borderId="0" xfId="0" applyFont="1"/>
    <xf numFmtId="0" fontId="31" fillId="0" borderId="0" xfId="0" applyFont="1"/>
    <xf numFmtId="0" fontId="27" fillId="0" borderId="0" xfId="0" applyFont="1"/>
    <xf numFmtId="0" fontId="1" fillId="4" borderId="0" xfId="0" applyFont="1" applyFill="1"/>
    <xf numFmtId="0" fontId="1" fillId="13" borderId="1" xfId="0" applyFont="1" applyFill="1" applyBorder="1"/>
    <xf numFmtId="0" fontId="1" fillId="2" borderId="0" xfId="0" applyFont="1" applyFill="1"/>
    <xf numFmtId="0" fontId="7" fillId="2" borderId="0" xfId="0" applyFont="1" applyFill="1"/>
    <xf numFmtId="0" fontId="27" fillId="2" borderId="0" xfId="0" applyFont="1" applyFill="1"/>
    <xf numFmtId="0" fontId="1" fillId="14" borderId="1" xfId="0" applyFont="1" applyFill="1" applyBorder="1"/>
    <xf numFmtId="1" fontId="21" fillId="0" borderId="0" xfId="0" applyNumberFormat="1" applyFont="1" applyAlignment="1">
      <alignment horizontal="right"/>
    </xf>
    <xf numFmtId="1" fontId="1" fillId="14" borderId="1" xfId="0" applyNumberFormat="1" applyFont="1" applyFill="1" applyBorder="1"/>
    <xf numFmtId="166" fontId="1" fillId="14" borderId="1" xfId="0" applyNumberFormat="1" applyFont="1" applyFill="1" applyBorder="1"/>
    <xf numFmtId="0" fontId="1" fillId="11" borderId="0" xfId="0" applyFont="1" applyFill="1"/>
    <xf numFmtId="0" fontId="21" fillId="0" borderId="0" xfId="0" applyFont="1"/>
    <xf numFmtId="0" fontId="8" fillId="0" borderId="0" xfId="0" applyFont="1"/>
    <xf numFmtId="1" fontId="8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left"/>
    </xf>
    <xf numFmtId="0" fontId="21" fillId="11" borderId="0" xfId="0" applyFont="1" applyFill="1"/>
    <xf numFmtId="0" fontId="29" fillId="5" borderId="0" xfId="0" applyFont="1" applyFill="1"/>
    <xf numFmtId="164" fontId="29" fillId="0" borderId="0" xfId="0" applyNumberFormat="1" applyFont="1"/>
    <xf numFmtId="0" fontId="29" fillId="0" borderId="0" xfId="0" applyFont="1"/>
    <xf numFmtId="164" fontId="29" fillId="5" borderId="0" xfId="0" applyNumberFormat="1" applyFont="1" applyFill="1"/>
    <xf numFmtId="166" fontId="1" fillId="6" borderId="0" xfId="0" applyNumberFormat="1" applyFont="1" applyFill="1"/>
    <xf numFmtId="166" fontId="0" fillId="6" borderId="0" xfId="0" applyNumberFormat="1" applyFill="1"/>
    <xf numFmtId="0" fontId="1" fillId="6" borderId="0" xfId="0" applyFont="1" applyFill="1" applyAlignment="1">
      <alignment horizontal="right" vertical="top" wrapText="1"/>
    </xf>
    <xf numFmtId="0" fontId="1" fillId="3" borderId="6" xfId="0" applyFont="1" applyFill="1" applyBorder="1" applyAlignment="1">
      <alignment horizontal="center" vertical="top" wrapText="1"/>
    </xf>
    <xf numFmtId="167" fontId="0" fillId="3" borderId="6" xfId="0" applyNumberFormat="1" applyFill="1" applyBorder="1" applyAlignment="1">
      <alignment horizontal="left" vertical="top" wrapText="1"/>
    </xf>
    <xf numFmtId="1" fontId="32" fillId="15" borderId="7" xfId="0" applyNumberFormat="1" applyFont="1" applyFill="1" applyBorder="1" applyAlignment="1">
      <alignment horizontal="left" vertical="top" wrapText="1"/>
    </xf>
    <xf numFmtId="0" fontId="32" fillId="15" borderId="7" xfId="0" applyFont="1" applyFill="1" applyBorder="1" applyAlignment="1">
      <alignment vertical="top" wrapText="1"/>
    </xf>
    <xf numFmtId="0" fontId="32" fillId="15" borderId="8" xfId="0" applyFont="1" applyFill="1" applyBorder="1" applyAlignment="1">
      <alignment vertical="top" wrapText="1"/>
    </xf>
    <xf numFmtId="165" fontId="32" fillId="11" borderId="9" xfId="0" applyNumberFormat="1" applyFont="1" applyFill="1" applyBorder="1" applyAlignment="1">
      <alignment vertical="top" wrapText="1"/>
    </xf>
    <xf numFmtId="165" fontId="33" fillId="11" borderId="10" xfId="0" applyNumberFormat="1" applyFont="1" applyFill="1" applyBorder="1" applyAlignment="1">
      <alignment vertical="top" wrapText="1"/>
    </xf>
    <xf numFmtId="0" fontId="32" fillId="13" borderId="0" xfId="0" applyFont="1" applyFill="1" applyAlignment="1">
      <alignment vertical="top"/>
    </xf>
    <xf numFmtId="0" fontId="34" fillId="13" borderId="0" xfId="0" applyFont="1" applyFill="1" applyAlignment="1">
      <alignment vertical="top" wrapText="1"/>
    </xf>
    <xf numFmtId="1" fontId="34" fillId="0" borderId="0" xfId="0" applyNumberFormat="1" applyFont="1" applyAlignment="1">
      <alignment horizontal="left" vertical="top" wrapText="1"/>
    </xf>
    <xf numFmtId="0" fontId="26" fillId="0" borderId="0" xfId="0" applyFont="1" applyAlignment="1">
      <alignment vertical="top" wrapText="1"/>
    </xf>
    <xf numFmtId="165" fontId="26" fillId="0" borderId="0" xfId="0" applyNumberFormat="1" applyFont="1" applyAlignment="1">
      <alignment vertical="top" wrapText="1"/>
    </xf>
    <xf numFmtId="0" fontId="35" fillId="0" borderId="0" xfId="0" applyFont="1" applyAlignment="1">
      <alignment vertical="top" wrapText="1"/>
    </xf>
    <xf numFmtId="165" fontId="34" fillId="0" borderId="0" xfId="0" applyNumberFormat="1" applyFont="1" applyAlignment="1">
      <alignment vertical="top" wrapText="1"/>
    </xf>
    <xf numFmtId="0" fontId="32" fillId="16" borderId="0" xfId="0" applyFont="1" applyFill="1" applyAlignment="1">
      <alignment vertical="top"/>
    </xf>
    <xf numFmtId="0" fontId="34" fillId="16" borderId="0" xfId="0" applyFont="1" applyFill="1" applyAlignment="1">
      <alignment vertical="top" wrapText="1"/>
    </xf>
    <xf numFmtId="0" fontId="34" fillId="0" borderId="0" xfId="0" applyFont="1" applyAlignment="1">
      <alignment vertical="top" wrapText="1"/>
    </xf>
    <xf numFmtId="1" fontId="26" fillId="0" borderId="0" xfId="0" applyNumberFormat="1" applyFont="1" applyAlignment="1">
      <alignment horizontal="left" vertical="top" wrapText="1"/>
    </xf>
    <xf numFmtId="165" fontId="34" fillId="13" borderId="0" xfId="0" applyNumberFormat="1" applyFont="1" applyFill="1" applyAlignment="1">
      <alignment vertical="top" wrapText="1"/>
    </xf>
    <xf numFmtId="165" fontId="34" fillId="16" borderId="0" xfId="0" applyNumberFormat="1" applyFont="1" applyFill="1" applyAlignment="1">
      <alignment vertical="top" wrapText="1"/>
    </xf>
    <xf numFmtId="1" fontId="34" fillId="17" borderId="0" xfId="0" applyNumberFormat="1" applyFont="1" applyFill="1" applyAlignment="1">
      <alignment horizontal="left" vertical="top" wrapText="1"/>
    </xf>
    <xf numFmtId="0" fontId="34" fillId="17" borderId="0" xfId="0" applyFont="1" applyFill="1" applyAlignment="1">
      <alignment vertical="top" wrapText="1"/>
    </xf>
    <xf numFmtId="165" fontId="34" fillId="17" borderId="0" xfId="0" applyNumberFormat="1" applyFont="1" applyFill="1" applyAlignment="1">
      <alignment vertical="top" wrapText="1"/>
    </xf>
    <xf numFmtId="0" fontId="26" fillId="13" borderId="0" xfId="0" applyFont="1" applyFill="1" applyAlignment="1">
      <alignment vertical="top" wrapText="1"/>
    </xf>
    <xf numFmtId="165" fontId="26" fillId="13" borderId="0" xfId="0" applyNumberFormat="1" applyFont="1" applyFill="1" applyAlignment="1">
      <alignment vertical="top" wrapText="1"/>
    </xf>
    <xf numFmtId="0" fontId="1" fillId="18" borderId="0" xfId="0" applyFont="1" applyFill="1"/>
    <xf numFmtId="0" fontId="0" fillId="18" borderId="0" xfId="0" applyFill="1"/>
    <xf numFmtId="0" fontId="32" fillId="15" borderId="0" xfId="0" applyFont="1" applyFill="1" applyAlignment="1">
      <alignment vertical="top" wrapText="1"/>
    </xf>
    <xf numFmtId="165" fontId="32" fillId="11" borderId="0" xfId="0" applyNumberFormat="1" applyFont="1" applyFill="1" applyAlignment="1">
      <alignment vertical="top" wrapText="1"/>
    </xf>
    <xf numFmtId="165" fontId="33" fillId="11" borderId="0" xfId="0" applyNumberFormat="1" applyFont="1" applyFill="1" applyAlignment="1">
      <alignment vertical="top" wrapText="1"/>
    </xf>
    <xf numFmtId="1" fontId="32" fillId="17" borderId="0" xfId="0" applyNumberFormat="1" applyFont="1" applyFill="1" applyAlignment="1">
      <alignment horizontal="left" vertical="top"/>
    </xf>
    <xf numFmtId="0" fontId="32" fillId="17" borderId="0" xfId="0" applyFont="1" applyFill="1" applyAlignment="1">
      <alignment vertical="top" wrapText="1"/>
    </xf>
    <xf numFmtId="0" fontId="37" fillId="6" borderId="1" xfId="0" applyFont="1" applyFill="1" applyBorder="1"/>
    <xf numFmtId="0" fontId="38" fillId="5" borderId="0" xfId="0" applyFont="1" applyFill="1"/>
    <xf numFmtId="0" fontId="38" fillId="5" borderId="0" xfId="0" applyFont="1" applyFill="1" applyAlignment="1">
      <alignment vertical="top"/>
    </xf>
    <xf numFmtId="0" fontId="40" fillId="9" borderId="11" xfId="0" applyFont="1" applyFill="1" applyBorder="1"/>
    <xf numFmtId="0" fontId="40" fillId="9" borderId="12" xfId="0" applyFont="1" applyFill="1" applyBorder="1"/>
    <xf numFmtId="0" fontId="40" fillId="0" borderId="12" xfId="0" applyFont="1" applyBorder="1"/>
    <xf numFmtId="0" fontId="38" fillId="0" borderId="0" xfId="0" applyFont="1"/>
    <xf numFmtId="0" fontId="39" fillId="5" borderId="0" xfId="0" applyFont="1" applyFill="1"/>
    <xf numFmtId="0" fontId="43" fillId="6" borderId="1" xfId="0" applyFont="1" applyFill="1" applyBorder="1" applyAlignment="1">
      <alignment vertical="top"/>
    </xf>
    <xf numFmtId="0" fontId="43" fillId="2" borderId="1" xfId="0" applyFont="1" applyFill="1" applyBorder="1"/>
    <xf numFmtId="166" fontId="41" fillId="5" borderId="13" xfId="0" applyNumberFormat="1" applyFont="1" applyFill="1" applyBorder="1" applyAlignment="1">
      <alignment horizontal="left"/>
    </xf>
    <xf numFmtId="1" fontId="36" fillId="3" borderId="1" xfId="0" applyNumberFormat="1" applyFont="1" applyFill="1" applyBorder="1"/>
    <xf numFmtId="0" fontId="36" fillId="3" borderId="1" xfId="0" applyFont="1" applyFill="1" applyBorder="1"/>
    <xf numFmtId="0" fontId="37" fillId="6" borderId="1" xfId="0" applyFont="1" applyFill="1" applyBorder="1" applyAlignment="1">
      <alignment horizontal="right"/>
    </xf>
    <xf numFmtId="166" fontId="38" fillId="5" borderId="0" xfId="0" applyNumberFormat="1" applyFont="1" applyFill="1" applyAlignment="1">
      <alignment horizontal="right"/>
    </xf>
    <xf numFmtId="166" fontId="43" fillId="2" borderId="1" xfId="0" applyNumberFormat="1" applyFont="1" applyFill="1" applyBorder="1" applyAlignment="1">
      <alignment horizontal="right"/>
    </xf>
    <xf numFmtId="166" fontId="41" fillId="5" borderId="13" xfId="0" applyNumberFormat="1" applyFont="1" applyFill="1" applyBorder="1" applyAlignment="1">
      <alignment horizontal="right"/>
    </xf>
    <xf numFmtId="166" fontId="36" fillId="3" borderId="1" xfId="0" applyNumberFormat="1" applyFont="1" applyFill="1" applyBorder="1" applyAlignment="1">
      <alignment horizontal="right"/>
    </xf>
    <xf numFmtId="166" fontId="38" fillId="0" borderId="0" xfId="0" applyNumberFormat="1" applyFont="1" applyAlignment="1">
      <alignment horizontal="right"/>
    </xf>
    <xf numFmtId="166" fontId="7" fillId="3" borderId="0" xfId="0" applyNumberFormat="1" applyFont="1" applyFill="1" applyAlignment="1">
      <alignment horizontal="right"/>
    </xf>
    <xf numFmtId="166" fontId="0" fillId="3" borderId="0" xfId="0" applyNumberFormat="1" applyFill="1"/>
    <xf numFmtId="166" fontId="21" fillId="3" borderId="0" xfId="0" applyNumberFormat="1" applyFont="1" applyFill="1"/>
    <xf numFmtId="0" fontId="27" fillId="3" borderId="0" xfId="0" applyFont="1" applyFill="1"/>
    <xf numFmtId="0" fontId="1" fillId="3" borderId="0" xfId="0" applyFont="1" applyFill="1"/>
    <xf numFmtId="0" fontId="28" fillId="3" borderId="0" xfId="0" applyFont="1" applyFill="1"/>
    <xf numFmtId="0" fontId="6" fillId="3" borderId="0" xfId="0" applyFont="1" applyFill="1"/>
    <xf numFmtId="166" fontId="1" fillId="3" borderId="1" xfId="0" applyNumberFormat="1" applyFont="1" applyFill="1" applyBorder="1"/>
    <xf numFmtId="1" fontId="0" fillId="3" borderId="0" xfId="0" applyNumberFormat="1" applyFill="1" applyAlignment="1">
      <alignment horizontal="right"/>
    </xf>
    <xf numFmtId="166" fontId="0" fillId="3" borderId="0" xfId="0" applyNumberFormat="1" applyFill="1" applyAlignment="1">
      <alignment horizontal="right"/>
    </xf>
    <xf numFmtId="0" fontId="12" fillId="3" borderId="0" xfId="0" applyFont="1" applyFill="1"/>
    <xf numFmtId="1" fontId="12" fillId="3" borderId="0" xfId="0" applyNumberFormat="1" applyFont="1" applyFill="1" applyAlignment="1">
      <alignment horizontal="right"/>
    </xf>
    <xf numFmtId="166" fontId="12" fillId="3" borderId="0" xfId="0" applyNumberFormat="1" applyFont="1" applyFill="1" applyAlignment="1">
      <alignment horizontal="right"/>
    </xf>
    <xf numFmtId="1" fontId="13" fillId="3" borderId="0" xfId="0" applyNumberFormat="1" applyFont="1" applyFill="1" applyAlignment="1">
      <alignment horizontal="right"/>
    </xf>
    <xf numFmtId="166" fontId="13" fillId="3" borderId="0" xfId="0" applyNumberFormat="1" applyFont="1" applyFill="1" applyAlignment="1">
      <alignment horizontal="right"/>
    </xf>
    <xf numFmtId="1" fontId="1" fillId="3" borderId="0" xfId="0" applyNumberFormat="1" applyFont="1" applyFill="1" applyAlignment="1">
      <alignment horizontal="right" wrapText="1"/>
    </xf>
    <xf numFmtId="166" fontId="1" fillId="3" borderId="0" xfId="0" applyNumberFormat="1" applyFont="1" applyFill="1" applyAlignment="1">
      <alignment horizontal="right" wrapText="1"/>
    </xf>
    <xf numFmtId="166" fontId="29" fillId="3" borderId="0" xfId="0" applyNumberFormat="1" applyFont="1" applyFill="1"/>
    <xf numFmtId="1" fontId="0" fillId="3" borderId="0" xfId="0" applyNumberFormat="1" applyFill="1" applyAlignment="1">
      <alignment horizontal="right" wrapText="1"/>
    </xf>
    <xf numFmtId="166" fontId="0" fillId="3" borderId="0" xfId="0" applyNumberFormat="1" applyFill="1" applyAlignment="1">
      <alignment horizontal="right" wrapText="1"/>
    </xf>
    <xf numFmtId="0" fontId="39" fillId="10" borderId="0" xfId="0" applyFont="1" applyFill="1" applyAlignment="1">
      <alignment horizontal="left" vertical="top"/>
    </xf>
    <xf numFmtId="0" fontId="36" fillId="2" borderId="1" xfId="0" applyFont="1" applyFill="1" applyBorder="1"/>
    <xf numFmtId="0" fontId="44" fillId="3" borderId="0" xfId="0" applyFont="1" applyFill="1"/>
    <xf numFmtId="166" fontId="44" fillId="3" borderId="0" xfId="0" applyNumberFormat="1" applyFont="1" applyFill="1" applyAlignment="1">
      <alignment horizontal="right"/>
    </xf>
    <xf numFmtId="0" fontId="44" fillId="5" borderId="0" xfId="0" applyFont="1" applyFill="1"/>
    <xf numFmtId="0" fontId="44" fillId="5" borderId="0" xfId="0" applyFont="1" applyFill="1" applyAlignment="1">
      <alignment vertical="top"/>
    </xf>
    <xf numFmtId="166" fontId="36" fillId="2" borderId="1" xfId="0" applyNumberFormat="1" applyFont="1" applyFill="1" applyBorder="1" applyAlignment="1">
      <alignment horizontal="right"/>
    </xf>
    <xf numFmtId="1" fontId="45" fillId="0" borderId="0" xfId="0" applyNumberFormat="1" applyFont="1"/>
    <xf numFmtId="1" fontId="0" fillId="0" borderId="0" xfId="0" applyNumberFormat="1"/>
    <xf numFmtId="0" fontId="36" fillId="3" borderId="0" xfId="0" applyFont="1" applyFill="1"/>
    <xf numFmtId="166" fontId="36" fillId="3" borderId="0" xfId="0" applyNumberFormat="1" applyFont="1" applyFill="1" applyAlignment="1">
      <alignment horizontal="right"/>
    </xf>
    <xf numFmtId="168" fontId="38" fillId="5" borderId="0" xfId="0" applyNumberFormat="1" applyFont="1" applyFill="1" applyAlignment="1">
      <alignment vertical="top"/>
    </xf>
    <xf numFmtId="2" fontId="38" fillId="5" borderId="0" xfId="0" applyNumberFormat="1" applyFont="1" applyFill="1" applyAlignment="1">
      <alignment vertical="top"/>
    </xf>
    <xf numFmtId="166" fontId="41" fillId="5" borderId="0" xfId="0" applyNumberFormat="1" applyFont="1" applyFill="1" applyAlignment="1">
      <alignment horizontal="left"/>
    </xf>
    <xf numFmtId="166" fontId="41" fillId="5" borderId="0" xfId="0" applyNumberFormat="1" applyFont="1" applyFill="1" applyAlignment="1">
      <alignment horizontal="right"/>
    </xf>
    <xf numFmtId="0" fontId="36" fillId="0" borderId="1" xfId="0" applyFont="1" applyBorder="1"/>
    <xf numFmtId="166" fontId="36" fillId="0" borderId="1" xfId="0" applyNumberFormat="1" applyFont="1" applyBorder="1" applyAlignment="1">
      <alignment horizontal="right"/>
    </xf>
    <xf numFmtId="0" fontId="44" fillId="0" borderId="0" xfId="0" applyFont="1"/>
    <xf numFmtId="166" fontId="41" fillId="0" borderId="13" xfId="0" applyNumberFormat="1" applyFont="1" applyBorder="1" applyAlignment="1">
      <alignment horizontal="right"/>
    </xf>
    <xf numFmtId="166" fontId="41" fillId="0" borderId="13" xfId="0" applyNumberFormat="1" applyFont="1" applyBorder="1" applyAlignment="1">
      <alignment horizontal="left"/>
    </xf>
    <xf numFmtId="166" fontId="41" fillId="0" borderId="0" xfId="0" applyNumberFormat="1" applyFont="1" applyAlignment="1">
      <alignment horizontal="left"/>
    </xf>
    <xf numFmtId="166" fontId="41" fillId="0" borderId="0" xfId="0" applyNumberFormat="1" applyFont="1" applyAlignment="1">
      <alignment horizontal="right"/>
    </xf>
    <xf numFmtId="0" fontId="38" fillId="3" borderId="0" xfId="0" applyFont="1" applyFill="1"/>
    <xf numFmtId="0" fontId="38" fillId="3" borderId="0" xfId="0" applyFont="1" applyFill="1" applyAlignment="1">
      <alignment vertical="top"/>
    </xf>
    <xf numFmtId="0" fontId="44" fillId="0" borderId="0" xfId="0" applyFont="1" applyAlignment="1">
      <alignment vertical="top"/>
    </xf>
    <xf numFmtId="1" fontId="38" fillId="3" borderId="0" xfId="0" applyNumberFormat="1" applyFont="1" applyFill="1"/>
    <xf numFmtId="0" fontId="18" fillId="5" borderId="0" xfId="0" applyFont="1" applyFill="1" applyAlignment="1">
      <alignment vertical="top"/>
    </xf>
    <xf numFmtId="0" fontId="50" fillId="5" borderId="0" xfId="0" applyFont="1" applyFill="1" applyAlignment="1">
      <alignment vertical="top"/>
    </xf>
    <xf numFmtId="166" fontId="43" fillId="6" borderId="1" xfId="0" applyNumberFormat="1" applyFont="1" applyFill="1" applyBorder="1" applyAlignment="1">
      <alignment horizontal="right" vertical="top"/>
    </xf>
    <xf numFmtId="0" fontId="50" fillId="3" borderId="0" xfId="0" applyFont="1" applyFill="1" applyAlignment="1">
      <alignment vertical="top"/>
    </xf>
    <xf numFmtId="166" fontId="38" fillId="5" borderId="0" xfId="0" applyNumberFormat="1" applyFont="1" applyFill="1"/>
    <xf numFmtId="166" fontId="38" fillId="5" borderId="0" xfId="0" applyNumberFormat="1" applyFont="1" applyFill="1" applyAlignment="1">
      <alignment vertical="top"/>
    </xf>
    <xf numFmtId="166" fontId="44" fillId="5" borderId="0" xfId="0" applyNumberFormat="1" applyFont="1" applyFill="1"/>
    <xf numFmtId="166" fontId="50" fillId="3" borderId="0" xfId="0" applyNumberFormat="1" applyFont="1" applyFill="1" applyAlignment="1">
      <alignment vertical="top"/>
    </xf>
    <xf numFmtId="166" fontId="44" fillId="3" borderId="0" xfId="0" applyNumberFormat="1" applyFont="1" applyFill="1"/>
    <xf numFmtId="166" fontId="38" fillId="3" borderId="0" xfId="0" applyNumberFormat="1" applyFont="1" applyFill="1"/>
    <xf numFmtId="166" fontId="44" fillId="0" borderId="0" xfId="0" applyNumberFormat="1" applyFont="1"/>
    <xf numFmtId="166" fontId="38" fillId="3" borderId="0" xfId="0" applyNumberFormat="1" applyFont="1" applyFill="1" applyAlignment="1">
      <alignment vertical="top"/>
    </xf>
    <xf numFmtId="166" fontId="47" fillId="0" borderId="13" xfId="0" applyNumberFormat="1" applyFont="1" applyBorder="1" applyAlignment="1">
      <alignment horizontal="left"/>
    </xf>
    <xf numFmtId="0" fontId="38" fillId="2" borderId="0" xfId="0" applyFont="1" applyFill="1"/>
    <xf numFmtId="1" fontId="51" fillId="9" borderId="14" xfId="0" applyNumberFormat="1" applyFont="1" applyFill="1" applyBorder="1"/>
    <xf numFmtId="1" fontId="44" fillId="3" borderId="0" xfId="0" applyNumberFormat="1" applyFont="1" applyFill="1" applyAlignment="1">
      <alignment horizontal="left"/>
    </xf>
    <xf numFmtId="1" fontId="43" fillId="2" borderId="1" xfId="0" applyNumberFormat="1" applyFont="1" applyFill="1" applyBorder="1" applyAlignment="1">
      <alignment horizontal="left"/>
    </xf>
    <xf numFmtId="1" fontId="36" fillId="2" borderId="1" xfId="0" applyNumberFormat="1" applyFont="1" applyFill="1" applyBorder="1" applyAlignment="1">
      <alignment horizontal="left"/>
    </xf>
    <xf numFmtId="1" fontId="40" fillId="9" borderId="12" xfId="0" applyNumberFormat="1" applyFont="1" applyFill="1" applyBorder="1" applyAlignment="1">
      <alignment horizontal="left"/>
    </xf>
    <xf numFmtId="1" fontId="41" fillId="5" borderId="13" xfId="0" applyNumberFormat="1" applyFont="1" applyFill="1" applyBorder="1" applyAlignment="1">
      <alignment horizontal="left"/>
    </xf>
    <xf numFmtId="1" fontId="36" fillId="3" borderId="0" xfId="0" applyNumberFormat="1" applyFont="1" applyFill="1" applyAlignment="1">
      <alignment horizontal="left"/>
    </xf>
    <xf numFmtId="1" fontId="51" fillId="9" borderId="14" xfId="0" applyNumberFormat="1" applyFont="1" applyFill="1" applyBorder="1" applyAlignment="1">
      <alignment horizontal="left"/>
    </xf>
    <xf numFmtId="1" fontId="36" fillId="3" borderId="1" xfId="0" applyNumberFormat="1" applyFont="1" applyFill="1" applyBorder="1" applyAlignment="1">
      <alignment horizontal="left"/>
    </xf>
    <xf numFmtId="1" fontId="41" fillId="5" borderId="0" xfId="0" applyNumberFormat="1" applyFont="1" applyFill="1" applyAlignment="1">
      <alignment horizontal="left"/>
    </xf>
    <xf numFmtId="1" fontId="36" fillId="0" borderId="1" xfId="0" applyNumberFormat="1" applyFont="1" applyBorder="1" applyAlignment="1">
      <alignment horizontal="left"/>
    </xf>
    <xf numFmtId="1" fontId="40" fillId="0" borderId="12" xfId="0" applyNumberFormat="1" applyFont="1" applyBorder="1" applyAlignment="1">
      <alignment horizontal="left"/>
    </xf>
    <xf numFmtId="1" fontId="41" fillId="0" borderId="13" xfId="0" applyNumberFormat="1" applyFont="1" applyBorder="1" applyAlignment="1">
      <alignment horizontal="left"/>
    </xf>
    <xf numFmtId="1" fontId="41" fillId="0" borderId="0" xfId="0" applyNumberFormat="1" applyFont="1" applyAlignment="1">
      <alignment horizontal="left"/>
    </xf>
    <xf numFmtId="1" fontId="44" fillId="0" borderId="0" xfId="0" applyNumberFormat="1" applyFont="1" applyAlignment="1">
      <alignment horizontal="left"/>
    </xf>
    <xf numFmtId="1" fontId="38" fillId="0" borderId="0" xfId="0" applyNumberFormat="1" applyFont="1" applyAlignment="1">
      <alignment horizontal="left"/>
    </xf>
    <xf numFmtId="0" fontId="42" fillId="6" borderId="1" xfId="0" applyFont="1" applyFill="1" applyBorder="1" applyAlignment="1">
      <alignment horizontal="left"/>
    </xf>
    <xf numFmtId="0" fontId="38" fillId="5" borderId="0" xfId="0" applyFont="1" applyFill="1" applyAlignment="1">
      <alignment horizontal="left"/>
    </xf>
    <xf numFmtId="0" fontId="43" fillId="6" borderId="1" xfId="0" applyFont="1" applyFill="1" applyBorder="1" applyAlignment="1">
      <alignment horizontal="left" vertical="top"/>
    </xf>
    <xf numFmtId="0" fontId="44" fillId="3" borderId="0" xfId="0" applyFont="1" applyFill="1" applyAlignment="1">
      <alignment horizontal="left"/>
    </xf>
    <xf numFmtId="0" fontId="43" fillId="2" borderId="1" xfId="0" applyFont="1" applyFill="1" applyBorder="1" applyAlignment="1">
      <alignment horizontal="left"/>
    </xf>
    <xf numFmtId="0" fontId="36" fillId="2" borderId="1" xfId="0" applyFont="1" applyFill="1" applyBorder="1" applyAlignment="1">
      <alignment horizontal="left"/>
    </xf>
    <xf numFmtId="0" fontId="36" fillId="3" borderId="0" xfId="0" applyFont="1" applyFill="1" applyAlignment="1">
      <alignment horizontal="left"/>
    </xf>
    <xf numFmtId="0" fontId="38" fillId="0" borderId="0" xfId="0" applyFont="1" applyAlignment="1">
      <alignment horizontal="left"/>
    </xf>
    <xf numFmtId="166" fontId="38" fillId="0" borderId="0" xfId="0" applyNumberFormat="1" applyFont="1"/>
    <xf numFmtId="166" fontId="36" fillId="0" borderId="1" xfId="0" applyNumberFormat="1" applyFont="1" applyBorder="1"/>
    <xf numFmtId="166" fontId="49" fillId="3" borderId="0" xfId="0" applyNumberFormat="1" applyFont="1" applyFill="1" applyAlignment="1">
      <alignment vertical="top"/>
    </xf>
    <xf numFmtId="166" fontId="39" fillId="0" borderId="0" xfId="0" applyNumberFormat="1" applyFont="1" applyAlignment="1">
      <alignment horizontal="left" vertical="top"/>
    </xf>
    <xf numFmtId="166" fontId="37" fillId="0" borderId="0" xfId="0" applyNumberFormat="1" applyFont="1" applyAlignment="1">
      <alignment vertical="top"/>
    </xf>
    <xf numFmtId="166" fontId="48" fillId="0" borderId="0" xfId="0" applyNumberFormat="1" applyFont="1" applyAlignment="1">
      <alignment vertical="top"/>
    </xf>
    <xf numFmtId="166" fontId="38" fillId="0" borderId="0" xfId="0" applyNumberFormat="1" applyFont="1" applyAlignment="1">
      <alignment vertical="top"/>
    </xf>
    <xf numFmtId="166" fontId="38" fillId="3" borderId="0" xfId="0" applyNumberFormat="1" applyFont="1" applyFill="1" applyAlignment="1">
      <alignment vertical="center" wrapText="1"/>
    </xf>
    <xf numFmtId="0" fontId="37" fillId="5" borderId="0" xfId="0" applyFont="1" applyFill="1"/>
    <xf numFmtId="166" fontId="44" fillId="0" borderId="0" xfId="0" applyNumberFormat="1" applyFont="1" applyAlignment="1">
      <alignment vertical="top"/>
    </xf>
    <xf numFmtId="0" fontId="18" fillId="3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wrapText="1"/>
    </xf>
    <xf numFmtId="0" fontId="26" fillId="3" borderId="5" xfId="0" applyFont="1" applyFill="1" applyBorder="1" applyAlignment="1">
      <alignment horizontal="left" vertical="top" wrapText="1"/>
    </xf>
    <xf numFmtId="0" fontId="26" fillId="3" borderId="6" xfId="0" applyFont="1" applyFill="1" applyBorder="1" applyAlignment="1">
      <alignment horizontal="left" vertical="top" wrapText="1"/>
    </xf>
    <xf numFmtId="0" fontId="1" fillId="11" borderId="6" xfId="0" applyFont="1" applyFill="1" applyBorder="1" applyAlignment="1">
      <alignment horizontal="center" vertical="top" wrapText="1"/>
    </xf>
    <xf numFmtId="167" fontId="0" fillId="11" borderId="6" xfId="0" applyNumberFormat="1" applyFill="1" applyBorder="1" applyAlignment="1">
      <alignment horizontal="left" vertical="top" wrapText="1"/>
    </xf>
    <xf numFmtId="0" fontId="26" fillId="11" borderId="6" xfId="0" applyFont="1" applyFill="1" applyBorder="1" applyAlignment="1">
      <alignment horizontal="left" vertical="top" wrapText="1"/>
    </xf>
    <xf numFmtId="0" fontId="52" fillId="11" borderId="0" xfId="0" applyFont="1" applyFill="1" applyAlignment="1">
      <alignment horizontal="center" vertical="center" textRotation="90" wrapText="1"/>
    </xf>
  </cellXfs>
  <cellStyles count="3">
    <cellStyle name="Hyperlink" xfId="2" builtinId="8"/>
    <cellStyle name="Normal" xfId="0" builtinId="0"/>
    <cellStyle name="Normal 2" xfId="1" xr:uid="{808EC2CE-CD70-461D-8B52-D3A3FDD91696}"/>
  </cellStyles>
  <dxfs count="5">
    <dxf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numFmt numFmtId="167" formatCode="[$-C09]d\ mmmm\ yyyy;@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font>
        <b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9"/>
        </patternFill>
      </fill>
    </dxf>
  </dxfs>
  <tableStyles count="0" defaultTableStyle="TableStyleMedium2" defaultPivotStyle="PivotStyleLight16"/>
  <colors>
    <mruColors>
      <color rgb="FFFFFF00"/>
      <color rgb="FFFFC1C2"/>
      <color rgb="FF007FA3"/>
      <color rgb="FFA9EBE9"/>
      <color rgb="FF99CCFF"/>
      <color rgb="FFA13083"/>
      <color rgb="FF0AA8A3"/>
      <color rgb="FFFF9999"/>
      <color rgb="FF018A3F"/>
      <color rgb="FFFFCD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/Relationships>
</file>

<file path=xl/documenttasks/documenttask1.xml><?xml version="1.0" encoding="utf-8"?>
<Tasks xmlns="http://schemas.microsoft.com/office/tasks/2019/documenttasks">
  <Task id="{7CB9FE36-A0A1-4D0A-9AC7-0AE7E75A0642}">
    <Anchor>
      <Comment id="{56A256D5-B5FB-4237-AAD8-2CA4970854C1}"/>
    </Anchor>
    <History>
      <Event time="2024-11-28T02:45:25.67" id="{291FA821-AD51-4E4E-A7D9-E99CB55D44BC}">
        <Attribution userId="S::sabine.bolick@pearson.com::c42d0fea-861a-4f96-91ff-e68c1be18454" userName="Sabine Bolick" userProvider="AD"/>
        <Anchor>
          <Comment id="{EC2AF49A-C482-44FB-8510-C64B9108E6D4}"/>
        </Anchor>
        <Create/>
      </Event>
      <Event time="2024-11-28T02:45:25.67" id="{1C4DA463-7962-4CAB-BC96-137D59D29774}">
        <Attribution userId="S::sabine.bolick@pearson.com::c42d0fea-861a-4f96-91ff-e68c1be18454" userName="Sabine Bolick" userProvider="AD"/>
        <Anchor>
          <Comment id="{EC2AF49A-C482-44FB-8510-C64B9108E6D4}"/>
        </Anchor>
        <Assign userId="S::alicia.dudley@pearson.com::1cf3be38-720b-4199-a8ce-fbc3ad0f3dcf" userName="Alicia Dudley" userProvider="AD"/>
      </Event>
      <Event time="2024-11-28T02:45:25.67" id="{644A24C9-B215-4AE3-B3FC-8CCB655254EE}">
        <Attribution userId="S::sabine.bolick@pearson.com::c42d0fea-861a-4f96-91ff-e68c1be18454" userName="Sabine Bolick" userProvider="AD"/>
        <Anchor>
          <Comment id="{EC2AF49A-C482-44FB-8510-C64B9108E6D4}"/>
        </Anchor>
        <SetTitle title="Definitely OP in PDH for both AUS and Canada but in stock on Heinemann site so referred to @Alicia Dudley for further advice"/>
      </Event>
    </History>
  </Task>
</Task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2</xdr:col>
      <xdr:colOff>228600</xdr:colOff>
      <xdr:row>0</xdr:row>
      <xdr:rowOff>1009650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17FC22-F5B5-C7CF-1D54-461C7230E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6675"/>
          <a:ext cx="1200150" cy="9429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licia Dudley" id="{5A40333E-FDB8-45E0-A6A0-CC1E706D8BA8}" userId="alicia.dudley@pearson.com" providerId="PeoplePicker"/>
  <person displayName="Sabine Bolick" id="{DAF96CD7-AF40-42FC-BDAC-8C60C433AC6A}" userId="sabine.bolick@pearson.com" providerId="PeoplePicker"/>
  <person displayName="Sabine Bolick" id="{7DDFEF23-8A2E-4D22-BF8C-4723795EABF8}" userId="S::sabine.bolick@pearson.com::c42d0fea-861a-4f96-91ff-e68c1be18454" providerId="AD"/>
  <person displayName="Lauren Mirabella" id="{C7A94DB2-40E5-4CD4-9F25-D488FFA93F97}" userId="S::lauren.mirabella@pearson.com::14d04171-b463-4b83-8dc0-bb23d1b9bcf8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6EB4C7-7118-448A-B31C-5F12C087BD37}" name="Table1" displayName="Table1" ref="B6:D15" totalsRowShown="0" headerRowDxfId="4" dataDxfId="3">
  <tableColumns count="3">
    <tableColumn id="1" xr3:uid="{5F11C75B-7749-4976-B1F8-64EE6F0E8223}" name="Version" dataDxfId="2"/>
    <tableColumn id="2" xr3:uid="{B5DA158E-456A-4A71-BCDC-C5D240714153}" name="Publish date" dataDxfId="1"/>
    <tableColumn id="3" xr3:uid="{4A872EF8-C9F5-4CEC-A4E6-0C1362E4C007}" name="Summary of changes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40" dT="2024-11-11T04:48:15.94" personId="{7DDFEF23-8A2E-4D22-BF8C-4723795EABF8}" id="{DEA05A69-FEEC-4B98-A5EB-88ED2E481FC8}">
    <text>/or/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1" dT="2024-11-29T05:58:26.94" personId="{7DDFEF23-8A2E-4D22-BF8C-4723795EABF8}" id="{749B3622-A035-4AE3-B6C1-7BE47CD8A116}">
    <text>Was missing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21" dT="2024-11-27T01:52:02.71" personId="{C7A94DB2-40E5-4CD4-9F25-D488FFA93F97}" id="{56A256D5-B5FB-4237-AAD8-2CA4970854C1}">
    <text xml:space="preserve">@Sabine Bolick In Salesforce this product is listed as out of print, can you please double check this for me? Thank you </text>
    <mentions>
      <mention mentionpersonId="{DAF96CD7-AF40-42FC-BDAC-8C60C433AC6A}" mentionId="{0FD9109C-96F3-402A-86E4-C9F5956DB15B}" startIndex="0" length="14"/>
    </mentions>
  </threadedComment>
  <threadedComment ref="A21" dT="2024-11-28T02:45:26.37" personId="{7DDFEF23-8A2E-4D22-BF8C-4723795EABF8}" id="{EC2AF49A-C482-44FB-8510-C64B9108E6D4}" parentId="{56A256D5-B5FB-4237-AAD8-2CA4970854C1}">
    <text>Definitely OP in PDH for both AUS and Canada but in stock on Heinemann site so referred to @Alicia Dudley for further advice</text>
    <mentions>
      <mention mentionpersonId="{5A40333E-FDB8-45E0-A6A0-CC1E706D8BA8}" mentionId="{77705EA5-66D8-45BB-ADFC-6A193D0A2E36}" startIndex="91" length="14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arson.com/en-au/schools/primary/2023-catalogue/" TargetMode="External"/><Relationship Id="rId4" Type="http://schemas.openxmlformats.org/officeDocument/2006/relationships/table" Target="../tables/table1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Relationship Id="rId4" Type="http://schemas.microsoft.com/office/2019/04/relationships/documenttask" Target="../documenttasks/documenttask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earson.com/en-au/schools/contact-us/" TargetMode="Externa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C4056-B11F-4150-A01C-504C8F02D7DF}">
  <sheetPr>
    <tabColor rgb="FFFFFF00"/>
  </sheetPr>
  <dimension ref="A1:D15"/>
  <sheetViews>
    <sheetView tabSelected="1" zoomScaleNormal="100" workbookViewId="0">
      <selection activeCell="B4" sqref="B4"/>
    </sheetView>
  </sheetViews>
  <sheetFormatPr defaultRowHeight="15"/>
  <cols>
    <col min="1" max="1" width="6" style="1" customWidth="1"/>
    <col min="2" max="2" width="9.42578125" style="4" customWidth="1"/>
    <col min="3" max="3" width="21" style="4" customWidth="1"/>
    <col min="4" max="4" width="134" style="1" customWidth="1"/>
    <col min="5" max="16384" width="9.140625" style="1"/>
  </cols>
  <sheetData>
    <row r="1" spans="1:4" ht="81.75" customHeight="1"/>
    <row r="2" spans="1:4" ht="21">
      <c r="B2" s="120" t="s">
        <v>0</v>
      </c>
    </row>
    <row r="3" spans="1:4" ht="19.5" customHeight="1">
      <c r="B3" s="322" t="s">
        <v>1</v>
      </c>
      <c r="C3" s="322"/>
      <c r="D3" s="322"/>
    </row>
    <row r="4" spans="1:4" s="113" customFormat="1" ht="18.75">
      <c r="B4" s="114" t="s">
        <v>2</v>
      </c>
      <c r="C4" s="115"/>
    </row>
    <row r="6" spans="1:4">
      <c r="B6" s="131" t="s">
        <v>3</v>
      </c>
      <c r="C6" s="26" t="s">
        <v>4</v>
      </c>
      <c r="D6" s="27" t="s">
        <v>5</v>
      </c>
    </row>
    <row r="7" spans="1:4" s="25" customFormat="1" ht="16.5" customHeight="1">
      <c r="B7" s="130">
        <v>1</v>
      </c>
      <c r="C7" s="29">
        <v>44973</v>
      </c>
      <c r="D7" s="28" t="s">
        <v>6</v>
      </c>
    </row>
    <row r="8" spans="1:4" s="25" customFormat="1" ht="60.75" customHeight="1">
      <c r="B8" s="130">
        <v>2</v>
      </c>
      <c r="C8" s="29">
        <v>45085</v>
      </c>
      <c r="D8" s="121" t="s">
        <v>7</v>
      </c>
    </row>
    <row r="9" spans="1:4" s="25" customFormat="1" ht="213.75" customHeight="1">
      <c r="B9" s="130">
        <v>3</v>
      </c>
      <c r="C9" s="29">
        <v>45189</v>
      </c>
      <c r="D9" s="121" t="s">
        <v>8</v>
      </c>
    </row>
    <row r="10" spans="1:4" s="25" customFormat="1">
      <c r="B10" s="130">
        <v>4</v>
      </c>
      <c r="C10" s="29">
        <v>45446</v>
      </c>
      <c r="D10" s="324" t="s">
        <v>9</v>
      </c>
    </row>
    <row r="11" spans="1:4" s="25" customFormat="1">
      <c r="B11" s="130">
        <v>5</v>
      </c>
      <c r="C11" s="29">
        <v>45495</v>
      </c>
      <c r="D11" s="324" t="s">
        <v>10</v>
      </c>
    </row>
    <row r="12" spans="1:4">
      <c r="B12" s="177">
        <v>5</v>
      </c>
      <c r="C12" s="178">
        <v>45572</v>
      </c>
      <c r="D12" s="325" t="s">
        <v>11</v>
      </c>
    </row>
    <row r="13" spans="1:4">
      <c r="B13" s="177">
        <v>5</v>
      </c>
      <c r="C13" s="178">
        <v>45624</v>
      </c>
      <c r="D13" s="325" t="s">
        <v>12</v>
      </c>
    </row>
    <row r="14" spans="1:4">
      <c r="B14" s="177">
        <v>5</v>
      </c>
      <c r="C14" s="178">
        <v>45646</v>
      </c>
      <c r="D14" s="325" t="s">
        <v>13</v>
      </c>
    </row>
    <row r="15" spans="1:4" ht="55.5" customHeight="1">
      <c r="A15" s="329" t="s">
        <v>14</v>
      </c>
      <c r="B15" s="326">
        <v>5</v>
      </c>
      <c r="C15" s="327">
        <v>45646</v>
      </c>
      <c r="D15" s="328" t="s">
        <v>15</v>
      </c>
    </row>
  </sheetData>
  <mergeCells count="1">
    <mergeCell ref="B3:D3"/>
  </mergeCells>
  <hyperlinks>
    <hyperlink ref="B4" r:id="rId1" xr:uid="{05C39858-A78F-4F0C-AE11-C858223EE009}"/>
  </hyperlinks>
  <pageMargins left="0.7" right="0.7" top="0.75" bottom="0.75" header="0.3" footer="0.3"/>
  <pageSetup orientation="portrait" r:id="rId2"/>
  <drawing r:id="rId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33BA0-B5ED-46E6-BF68-C6A6DE9932EC}">
  <sheetPr>
    <tabColor rgb="FFA9EBE9"/>
  </sheetPr>
  <dimension ref="A1:D9"/>
  <sheetViews>
    <sheetView workbookViewId="0">
      <selection activeCell="A4" sqref="A4:B9"/>
    </sheetView>
  </sheetViews>
  <sheetFormatPr defaultRowHeight="15"/>
  <cols>
    <col min="1" max="1" width="70.7109375" style="11" customWidth="1"/>
    <col min="2" max="2" width="26.7109375" style="11" customWidth="1"/>
    <col min="3" max="3" width="10.140625" style="13" customWidth="1"/>
    <col min="4" max="4" width="5.28515625" style="14" customWidth="1"/>
    <col min="5" max="16384" width="9.140625" style="11"/>
  </cols>
  <sheetData>
    <row r="1" spans="1:3">
      <c r="A1" s="30" t="s">
        <v>62</v>
      </c>
      <c r="B1" s="30" t="s">
        <v>26</v>
      </c>
      <c r="C1" s="30"/>
    </row>
    <row r="3" spans="1:3">
      <c r="A3" s="39" t="s">
        <v>63</v>
      </c>
      <c r="B3" s="66" t="s">
        <v>64</v>
      </c>
      <c r="C3" s="52" t="s">
        <v>65</v>
      </c>
    </row>
    <row r="4" spans="1:3">
      <c r="A4" s="11" t="s">
        <v>916</v>
      </c>
      <c r="B4" s="12">
        <v>9780733972621</v>
      </c>
      <c r="C4" s="13">
        <v>18.11</v>
      </c>
    </row>
    <row r="5" spans="1:3">
      <c r="A5" s="11" t="s">
        <v>917</v>
      </c>
      <c r="B5" s="12">
        <v>9780733978531</v>
      </c>
      <c r="C5" s="13">
        <v>18.11</v>
      </c>
    </row>
    <row r="6" spans="1:3">
      <c r="A6" s="11" t="s">
        <v>918</v>
      </c>
      <c r="B6" s="12">
        <v>9780733978548</v>
      </c>
      <c r="C6" s="13">
        <v>18.11</v>
      </c>
    </row>
    <row r="7" spans="1:3">
      <c r="A7" s="11" t="s">
        <v>919</v>
      </c>
      <c r="B7" s="12">
        <v>9780733978555</v>
      </c>
      <c r="C7" s="13">
        <v>18.11</v>
      </c>
    </row>
    <row r="8" spans="1:3">
      <c r="A8" s="11" t="s">
        <v>920</v>
      </c>
      <c r="B8" s="12">
        <v>9780733978562</v>
      </c>
      <c r="C8" s="13">
        <v>18.11</v>
      </c>
    </row>
    <row r="9" spans="1:3">
      <c r="A9" s="11" t="s">
        <v>921</v>
      </c>
      <c r="B9" s="12">
        <v>9780733978579</v>
      </c>
      <c r="C9" s="13">
        <v>18.11</v>
      </c>
    </row>
  </sheetData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30F06-7435-486F-A56C-96FD6B740F51}">
  <sheetPr>
    <tabColor rgb="FFA9EBE9"/>
  </sheetPr>
  <dimension ref="A1:D16"/>
  <sheetViews>
    <sheetView topLeftCell="A10" workbookViewId="0">
      <selection activeCell="A11" sqref="A11:B16"/>
    </sheetView>
  </sheetViews>
  <sheetFormatPr defaultRowHeight="15"/>
  <cols>
    <col min="1" max="1" width="70.7109375" style="11" customWidth="1"/>
    <col min="2" max="2" width="26.7109375" style="11" customWidth="1"/>
    <col min="3" max="3" width="10.140625" style="13" customWidth="1"/>
    <col min="4" max="4" width="5.85546875" style="14" customWidth="1"/>
    <col min="5" max="16384" width="9.140625" style="11"/>
  </cols>
  <sheetData>
    <row r="1" spans="1:3">
      <c r="A1" s="30" t="s">
        <v>62</v>
      </c>
      <c r="B1" s="30" t="s">
        <v>27</v>
      </c>
      <c r="C1" s="30"/>
    </row>
    <row r="3" spans="1:3" s="36" customFormat="1">
      <c r="A3" s="39" t="s">
        <v>63</v>
      </c>
      <c r="B3" s="66" t="s">
        <v>64</v>
      </c>
      <c r="C3" s="52" t="s">
        <v>65</v>
      </c>
    </row>
    <row r="4" spans="1:3">
      <c r="A4" s="11" t="s">
        <v>922</v>
      </c>
      <c r="B4" s="12">
        <v>9781442507517</v>
      </c>
      <c r="C4" s="13">
        <v>18.11</v>
      </c>
    </row>
    <row r="5" spans="1:3">
      <c r="A5" s="11" t="s">
        <v>923</v>
      </c>
      <c r="B5" s="12">
        <v>9781442511859</v>
      </c>
      <c r="C5" s="13">
        <v>18.11</v>
      </c>
    </row>
    <row r="6" spans="1:3">
      <c r="A6" s="11" t="s">
        <v>924</v>
      </c>
      <c r="B6" s="12">
        <v>9781442511866</v>
      </c>
      <c r="C6" s="13">
        <v>18.11</v>
      </c>
    </row>
    <row r="7" spans="1:3">
      <c r="A7" s="11" t="s">
        <v>925</v>
      </c>
      <c r="B7" s="12">
        <v>9781442511873</v>
      </c>
      <c r="C7" s="13">
        <v>18.11</v>
      </c>
    </row>
    <row r="8" spans="1:3">
      <c r="A8" s="11" t="s">
        <v>926</v>
      </c>
      <c r="B8" s="12">
        <v>9781442511880</v>
      </c>
      <c r="C8" s="13">
        <v>18.11</v>
      </c>
    </row>
    <row r="9" spans="1:3">
      <c r="A9" s="11" t="s">
        <v>927</v>
      </c>
      <c r="B9" s="12">
        <v>9781442511897</v>
      </c>
      <c r="C9" s="13">
        <v>18.11</v>
      </c>
    </row>
    <row r="11" spans="1:3">
      <c r="A11" t="s">
        <v>928</v>
      </c>
      <c r="B11" s="256">
        <v>9781442509658</v>
      </c>
    </row>
    <row r="12" spans="1:3">
      <c r="A12" t="s">
        <v>929</v>
      </c>
      <c r="B12" s="256">
        <v>9781442509665</v>
      </c>
    </row>
    <row r="13" spans="1:3">
      <c r="A13" t="s">
        <v>930</v>
      </c>
      <c r="B13" s="256">
        <v>9781442509672</v>
      </c>
    </row>
    <row r="14" spans="1:3">
      <c r="A14" t="s">
        <v>931</v>
      </c>
      <c r="B14" s="256">
        <v>9781442509689</v>
      </c>
    </row>
    <row r="15" spans="1:3">
      <c r="A15" t="s">
        <v>932</v>
      </c>
      <c r="B15" s="256">
        <v>9781442509696</v>
      </c>
    </row>
    <row r="16" spans="1:3">
      <c r="A16" t="s">
        <v>933</v>
      </c>
      <c r="B16" s="256">
        <v>9781442509702</v>
      </c>
    </row>
  </sheetData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BED57-2B94-4DBF-83B7-A5113D5F971C}">
  <sheetPr>
    <tabColor rgb="FFA9EBE9"/>
  </sheetPr>
  <dimension ref="A1:D21"/>
  <sheetViews>
    <sheetView topLeftCell="A11" workbookViewId="0">
      <selection activeCell="C22" sqref="C22"/>
    </sheetView>
  </sheetViews>
  <sheetFormatPr defaultRowHeight="15"/>
  <cols>
    <col min="1" max="1" width="65.7109375" style="11" customWidth="1"/>
    <col min="2" max="2" width="26.7109375" style="11" customWidth="1"/>
    <col min="3" max="3" width="10.140625" style="13" customWidth="1"/>
    <col min="4" max="4" width="6.140625" style="14" customWidth="1"/>
    <col min="5" max="5" width="6.140625" style="11" customWidth="1"/>
    <col min="6" max="16384" width="9.140625" style="11"/>
  </cols>
  <sheetData>
    <row r="1" spans="1:3">
      <c r="A1" s="30" t="s">
        <v>62</v>
      </c>
      <c r="B1" s="30" t="s">
        <v>934</v>
      </c>
      <c r="C1" s="30"/>
    </row>
    <row r="3" spans="1:3" s="36" customFormat="1">
      <c r="A3" s="39" t="s">
        <v>63</v>
      </c>
      <c r="B3" s="66" t="s">
        <v>64</v>
      </c>
      <c r="C3" s="52" t="s">
        <v>65</v>
      </c>
    </row>
    <row r="4" spans="1:3">
      <c r="B4" s="12"/>
    </row>
    <row r="5" spans="1:3">
      <c r="A5" s="32" t="s">
        <v>935</v>
      </c>
      <c r="B5" s="82"/>
      <c r="C5" s="31"/>
    </row>
    <row r="6" spans="1:3">
      <c r="A6" s="11" t="s">
        <v>936</v>
      </c>
      <c r="B6" s="12">
        <v>9780325089102</v>
      </c>
      <c r="C6" s="13">
        <v>578.25</v>
      </c>
    </row>
    <row r="7" spans="1:3">
      <c r="A7" s="11" t="s">
        <v>937</v>
      </c>
      <c r="B7" s="12">
        <v>9780325089119</v>
      </c>
      <c r="C7" s="13">
        <v>524.15</v>
      </c>
    </row>
    <row r="8" spans="1:3">
      <c r="B8" s="12"/>
    </row>
    <row r="9" spans="1:3">
      <c r="A9" s="32" t="s">
        <v>938</v>
      </c>
      <c r="B9" s="82"/>
      <c r="C9" s="31"/>
    </row>
    <row r="10" spans="1:3">
      <c r="A10" s="11" t="s">
        <v>939</v>
      </c>
      <c r="B10" s="12">
        <v>9780325061832</v>
      </c>
      <c r="C10" s="13">
        <v>356.94</v>
      </c>
    </row>
    <row r="11" spans="1:3">
      <c r="A11" s="11" t="s">
        <v>940</v>
      </c>
      <c r="B11" s="12">
        <v>9780325061849</v>
      </c>
      <c r="C11" s="13">
        <v>356.95</v>
      </c>
    </row>
    <row r="12" spans="1:3">
      <c r="B12" s="12"/>
    </row>
    <row r="13" spans="1:3">
      <c r="A13" s="32" t="s">
        <v>941</v>
      </c>
      <c r="B13" s="82"/>
      <c r="C13" s="31"/>
    </row>
    <row r="14" spans="1:3">
      <c r="A14" s="11" t="s">
        <v>942</v>
      </c>
      <c r="B14" s="12">
        <v>9780325040875</v>
      </c>
      <c r="C14" s="13">
        <v>113.5</v>
      </c>
    </row>
    <row r="15" spans="1:3">
      <c r="A15" s="11" t="s">
        <v>943</v>
      </c>
      <c r="B15" s="12">
        <v>9780325011943</v>
      </c>
      <c r="C15" s="13">
        <v>113.5</v>
      </c>
    </row>
    <row r="16" spans="1:3">
      <c r="A16" s="11" t="s">
        <v>944</v>
      </c>
      <c r="B16" s="12">
        <v>9780325011967</v>
      </c>
      <c r="C16" s="13">
        <v>113.5</v>
      </c>
    </row>
    <row r="17" spans="1:3">
      <c r="A17" s="11" t="s">
        <v>945</v>
      </c>
      <c r="B17" s="12">
        <v>9780325011974</v>
      </c>
      <c r="C17" s="13">
        <v>113.5</v>
      </c>
    </row>
    <row r="18" spans="1:3">
      <c r="B18" s="20"/>
    </row>
    <row r="19" spans="1:3">
      <c r="A19" s="32" t="s">
        <v>946</v>
      </c>
      <c r="B19" s="82"/>
      <c r="C19" s="31"/>
    </row>
    <row r="20" spans="1:3">
      <c r="A20" s="11" t="s">
        <v>947</v>
      </c>
      <c r="B20" s="12">
        <v>9780325028460</v>
      </c>
      <c r="C20" s="13">
        <v>116.5</v>
      </c>
    </row>
    <row r="21" spans="1:3">
      <c r="A21" s="11" t="s">
        <v>948</v>
      </c>
      <c r="B21" s="12">
        <v>9780325031484</v>
      </c>
      <c r="C21" s="13">
        <v>116.5</v>
      </c>
    </row>
  </sheetData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1A197-26FD-4E5E-B3FE-271C74B22317}">
  <sheetPr>
    <tabColor rgb="FFFF9999"/>
  </sheetPr>
  <dimension ref="A1:D49"/>
  <sheetViews>
    <sheetView topLeftCell="A41" workbookViewId="0">
      <selection activeCell="C50" sqref="C50"/>
    </sheetView>
  </sheetViews>
  <sheetFormatPr defaultRowHeight="15"/>
  <cols>
    <col min="1" max="1" width="60.7109375" style="11" customWidth="1"/>
    <col min="2" max="2" width="26.7109375" style="20" customWidth="1"/>
    <col min="3" max="3" width="10" style="13" customWidth="1"/>
    <col min="4" max="4" width="9.7109375" style="14" customWidth="1"/>
    <col min="5" max="16384" width="9.140625" style="11"/>
  </cols>
  <sheetData>
    <row r="1" spans="1:3">
      <c r="A1" s="30" t="s">
        <v>62</v>
      </c>
      <c r="B1" s="83" t="s">
        <v>28</v>
      </c>
      <c r="C1" s="63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30" t="s">
        <v>28</v>
      </c>
      <c r="B5" s="83"/>
      <c r="C5" s="63"/>
    </row>
    <row r="7" spans="1:3">
      <c r="A7" s="32" t="s">
        <v>949</v>
      </c>
      <c r="B7" s="82"/>
      <c r="C7" s="31"/>
    </row>
    <row r="8" spans="1:3">
      <c r="A8" s="11" t="s">
        <v>950</v>
      </c>
      <c r="B8" s="20">
        <v>9781486012688</v>
      </c>
      <c r="C8" s="13">
        <v>16.27</v>
      </c>
    </row>
    <row r="9" spans="1:3">
      <c r="A9" s="11" t="s">
        <v>951</v>
      </c>
      <c r="B9" s="20">
        <v>9781486012695</v>
      </c>
      <c r="C9" s="13">
        <v>16.27</v>
      </c>
    </row>
    <row r="10" spans="1:3">
      <c r="A10" s="11" t="s">
        <v>952</v>
      </c>
      <c r="B10" s="20">
        <v>9781486012657</v>
      </c>
      <c r="C10" s="13">
        <v>20.96</v>
      </c>
    </row>
    <row r="11" spans="1:3">
      <c r="A11" s="11" t="s">
        <v>953</v>
      </c>
      <c r="B11" s="20">
        <v>9781486023400</v>
      </c>
      <c r="C11" s="13">
        <v>20.96</v>
      </c>
    </row>
    <row r="12" spans="1:3">
      <c r="A12" s="11" t="s">
        <v>954</v>
      </c>
      <c r="B12" s="20">
        <v>9781486012701</v>
      </c>
      <c r="C12" s="13">
        <v>20.96</v>
      </c>
    </row>
    <row r="13" spans="1:3">
      <c r="A13" s="11" t="s">
        <v>955</v>
      </c>
      <c r="B13" s="20">
        <v>9781486023417</v>
      </c>
      <c r="C13" s="13">
        <v>20.96</v>
      </c>
    </row>
    <row r="14" spans="1:3">
      <c r="A14" s="11" t="s">
        <v>956</v>
      </c>
      <c r="B14" s="20">
        <v>9781486015306</v>
      </c>
      <c r="C14" s="13">
        <v>23.05</v>
      </c>
    </row>
    <row r="15" spans="1:3">
      <c r="A15" s="11" t="s">
        <v>957</v>
      </c>
      <c r="B15" s="20">
        <v>9781486012626</v>
      </c>
      <c r="C15" s="13">
        <v>23.05</v>
      </c>
    </row>
    <row r="16" spans="1:3">
      <c r="A16" s="11" t="s">
        <v>958</v>
      </c>
      <c r="B16" s="20">
        <v>9781486012718</v>
      </c>
      <c r="C16" s="13">
        <v>23.05</v>
      </c>
    </row>
    <row r="17" spans="1:3">
      <c r="A17" s="11" t="s">
        <v>959</v>
      </c>
      <c r="B17" s="20">
        <v>9781486023424</v>
      </c>
      <c r="C17" s="13">
        <v>23.05</v>
      </c>
    </row>
    <row r="18" spans="1:3">
      <c r="A18" s="11" t="s">
        <v>960</v>
      </c>
      <c r="B18" s="20">
        <v>9781486012633</v>
      </c>
      <c r="C18" s="13">
        <v>23.05</v>
      </c>
    </row>
    <row r="19" spans="1:3">
      <c r="A19" s="11" t="s">
        <v>961</v>
      </c>
      <c r="B19" s="20">
        <v>9781486023431</v>
      </c>
      <c r="C19" s="13">
        <v>23.05</v>
      </c>
    </row>
    <row r="21" spans="1:3">
      <c r="A21" s="32" t="s">
        <v>962</v>
      </c>
      <c r="B21" s="82"/>
      <c r="C21" s="31"/>
    </row>
    <row r="22" spans="1:3">
      <c r="A22" s="11" t="s">
        <v>963</v>
      </c>
      <c r="B22" s="20">
        <v>9781486015733</v>
      </c>
      <c r="C22" s="13">
        <v>23.05</v>
      </c>
    </row>
    <row r="23" spans="1:3">
      <c r="A23" s="11" t="s">
        <v>964</v>
      </c>
      <c r="B23" s="20">
        <v>9781486015757</v>
      </c>
      <c r="C23" s="13">
        <v>23.05</v>
      </c>
    </row>
    <row r="24" spans="1:3">
      <c r="A24" s="11" t="s">
        <v>965</v>
      </c>
      <c r="B24" s="20">
        <v>9781486015696</v>
      </c>
      <c r="C24" s="13">
        <v>23.05</v>
      </c>
    </row>
    <row r="25" spans="1:3">
      <c r="A25" s="11" t="s">
        <v>966</v>
      </c>
      <c r="B25" s="20">
        <v>9781486015702</v>
      </c>
      <c r="C25" s="13">
        <v>23.05</v>
      </c>
    </row>
    <row r="26" spans="1:3">
      <c r="A26" s="11" t="s">
        <v>967</v>
      </c>
      <c r="B26" s="20">
        <v>9781486015740</v>
      </c>
      <c r="C26" s="13">
        <v>23.05</v>
      </c>
    </row>
    <row r="27" spans="1:3">
      <c r="A27" s="11" t="s">
        <v>968</v>
      </c>
      <c r="B27" s="20">
        <v>9781486015764</v>
      </c>
      <c r="C27" s="13">
        <v>23.05</v>
      </c>
    </row>
    <row r="28" spans="1:3">
      <c r="A28" s="11" t="s">
        <v>969</v>
      </c>
      <c r="B28" s="20">
        <v>9781486015726</v>
      </c>
      <c r="C28" s="13">
        <v>23.05</v>
      </c>
    </row>
    <row r="29" spans="1:3">
      <c r="A29" s="11" t="s">
        <v>970</v>
      </c>
      <c r="B29" s="20">
        <v>9781486015719</v>
      </c>
      <c r="C29" s="13">
        <v>23.05</v>
      </c>
    </row>
    <row r="31" spans="1:3">
      <c r="A31" s="32" t="s">
        <v>971</v>
      </c>
      <c r="B31" s="82"/>
      <c r="C31" s="31"/>
    </row>
    <row r="32" spans="1:3">
      <c r="A32" s="11" t="s">
        <v>972</v>
      </c>
      <c r="B32" s="20">
        <v>9781486015931</v>
      </c>
      <c r="C32" s="13">
        <v>23.05</v>
      </c>
    </row>
    <row r="33" spans="1:3">
      <c r="A33" s="11" t="s">
        <v>973</v>
      </c>
      <c r="B33" s="20">
        <v>9781486015924</v>
      </c>
      <c r="C33" s="13">
        <v>23.05</v>
      </c>
    </row>
    <row r="34" spans="1:3">
      <c r="A34" s="11" t="s">
        <v>974</v>
      </c>
      <c r="B34" s="20">
        <v>9781486015870</v>
      </c>
      <c r="C34" s="13">
        <v>23.05</v>
      </c>
    </row>
    <row r="35" spans="1:3">
      <c r="A35" s="11" t="s">
        <v>975</v>
      </c>
      <c r="B35" s="20">
        <v>9781486015863</v>
      </c>
      <c r="C35" s="13">
        <v>23.05</v>
      </c>
    </row>
    <row r="36" spans="1:3">
      <c r="A36" s="11" t="s">
        <v>976</v>
      </c>
      <c r="B36" s="20">
        <v>9781486015917</v>
      </c>
      <c r="C36" s="13">
        <v>23.05</v>
      </c>
    </row>
    <row r="37" spans="1:3">
      <c r="A37" s="11" t="s">
        <v>977</v>
      </c>
      <c r="B37" s="20">
        <v>9781486015894</v>
      </c>
      <c r="C37" s="13">
        <v>23.05</v>
      </c>
    </row>
    <row r="38" spans="1:3">
      <c r="A38" s="11" t="s">
        <v>978</v>
      </c>
      <c r="B38" s="20">
        <v>9781486015900</v>
      </c>
      <c r="C38" s="13">
        <v>23.05</v>
      </c>
    </row>
    <row r="39" spans="1:3">
      <c r="A39" s="11" t="s">
        <v>979</v>
      </c>
      <c r="B39" s="20">
        <v>9781486015887</v>
      </c>
      <c r="C39" s="13">
        <v>23.05</v>
      </c>
    </row>
    <row r="41" spans="1:3">
      <c r="A41" s="32" t="s">
        <v>980</v>
      </c>
      <c r="B41" s="82"/>
      <c r="C41" s="31"/>
    </row>
    <row r="42" spans="1:3">
      <c r="A42" s="11" t="s">
        <v>981</v>
      </c>
      <c r="B42" s="20">
        <v>9781486012619</v>
      </c>
      <c r="C42" s="13">
        <v>119.17</v>
      </c>
    </row>
    <row r="43" spans="1:3">
      <c r="A43" s="11" t="s">
        <v>982</v>
      </c>
      <c r="B43" s="20">
        <v>9781486015689</v>
      </c>
      <c r="C43" s="13">
        <v>119.17</v>
      </c>
    </row>
    <row r="44" spans="1:3">
      <c r="A44" s="11" t="s">
        <v>983</v>
      </c>
      <c r="B44" s="20">
        <v>9781486015856</v>
      </c>
      <c r="C44" s="13">
        <v>119.17</v>
      </c>
    </row>
    <row r="46" spans="1:3">
      <c r="A46" s="32" t="s">
        <v>984</v>
      </c>
      <c r="B46" s="82"/>
      <c r="C46" s="31"/>
    </row>
    <row r="47" spans="1:3">
      <c r="A47" s="11" t="s">
        <v>981</v>
      </c>
      <c r="B47" s="20">
        <v>9781486092307</v>
      </c>
      <c r="C47" s="13">
        <v>277.14999999999998</v>
      </c>
    </row>
    <row r="48" spans="1:3">
      <c r="A48" s="11" t="s">
        <v>982</v>
      </c>
      <c r="B48" s="20">
        <v>9781486092314</v>
      </c>
      <c r="C48" s="13">
        <v>292.89999999999998</v>
      </c>
    </row>
    <row r="49" spans="1:3">
      <c r="A49" s="11" t="s">
        <v>983</v>
      </c>
      <c r="B49" s="20">
        <v>9781486092321</v>
      </c>
      <c r="C49" s="13">
        <v>292.89999999999998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E4EFA-2CD6-4E53-93F0-B1EC97857EE1}">
  <sheetPr>
    <tabColor rgb="FFFF9999"/>
  </sheetPr>
  <dimension ref="A1:D84"/>
  <sheetViews>
    <sheetView topLeftCell="A80" workbookViewId="0">
      <selection activeCell="C85" sqref="C85"/>
    </sheetView>
  </sheetViews>
  <sheetFormatPr defaultRowHeight="15"/>
  <cols>
    <col min="1" max="1" width="60.7109375" style="11" customWidth="1"/>
    <col min="2" max="2" width="26.7109375" style="20" customWidth="1"/>
    <col min="3" max="3" width="9.140625" style="13" customWidth="1"/>
    <col min="4" max="4" width="9.140625" style="14" customWidth="1"/>
    <col min="5" max="16384" width="9.140625" style="11"/>
  </cols>
  <sheetData>
    <row r="1" spans="1:3" s="35" customFormat="1">
      <c r="A1" s="30" t="s">
        <v>62</v>
      </c>
      <c r="B1" s="83" t="s">
        <v>29</v>
      </c>
      <c r="C1" s="63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30" t="s">
        <v>29</v>
      </c>
      <c r="B5" s="83"/>
      <c r="C5" s="63"/>
    </row>
    <row r="7" spans="1:3">
      <c r="A7" s="32" t="s">
        <v>949</v>
      </c>
      <c r="B7" s="82"/>
      <c r="C7" s="31"/>
    </row>
    <row r="8" spans="1:3">
      <c r="A8" s="35" t="s">
        <v>985</v>
      </c>
    </row>
    <row r="9" spans="1:3">
      <c r="A9" s="11" t="s">
        <v>986</v>
      </c>
      <c r="B9" s="20">
        <v>9781442559615</v>
      </c>
      <c r="C9" s="13">
        <v>23.05</v>
      </c>
    </row>
    <row r="10" spans="1:3">
      <c r="A10" s="11" t="s">
        <v>987</v>
      </c>
      <c r="B10" s="20">
        <v>9781442559622</v>
      </c>
      <c r="C10" s="13">
        <v>23.05</v>
      </c>
    </row>
    <row r="11" spans="1:3">
      <c r="A11" s="11" t="s">
        <v>988</v>
      </c>
      <c r="B11" s="20">
        <v>9781442559653</v>
      </c>
      <c r="C11" s="13">
        <v>23.05</v>
      </c>
    </row>
    <row r="12" spans="1:3">
      <c r="A12" s="11" t="s">
        <v>989</v>
      </c>
      <c r="B12" s="20">
        <v>9781442559660</v>
      </c>
      <c r="C12" s="13">
        <v>23.05</v>
      </c>
    </row>
    <row r="14" spans="1:3">
      <c r="A14" s="35" t="s">
        <v>990</v>
      </c>
    </row>
    <row r="15" spans="1:3">
      <c r="A15" s="11" t="s">
        <v>991</v>
      </c>
      <c r="B15" s="20">
        <v>9781442559776</v>
      </c>
      <c r="C15" s="13">
        <v>23.05</v>
      </c>
    </row>
    <row r="16" spans="1:3">
      <c r="A16" s="11" t="s">
        <v>992</v>
      </c>
      <c r="B16" s="20">
        <v>9781442559783</v>
      </c>
      <c r="C16" s="13">
        <v>23.05</v>
      </c>
    </row>
    <row r="17" spans="1:3">
      <c r="A17" s="11" t="s">
        <v>993</v>
      </c>
      <c r="B17" s="20">
        <v>9781442559790</v>
      </c>
      <c r="C17" s="13">
        <v>23.05</v>
      </c>
    </row>
    <row r="18" spans="1:3">
      <c r="A18" s="11" t="s">
        <v>994</v>
      </c>
      <c r="B18" s="20">
        <v>9781442559806</v>
      </c>
      <c r="C18" s="13">
        <v>23.05</v>
      </c>
    </row>
    <row r="20" spans="1:3">
      <c r="A20" s="35" t="s">
        <v>995</v>
      </c>
    </row>
    <row r="21" spans="1:3">
      <c r="A21" s="11" t="s">
        <v>996</v>
      </c>
      <c r="B21" s="20">
        <v>9781442559950</v>
      </c>
      <c r="C21" s="13">
        <v>23.05</v>
      </c>
    </row>
    <row r="22" spans="1:3">
      <c r="A22" s="11" t="s">
        <v>997</v>
      </c>
      <c r="B22" s="20">
        <v>9781442559967</v>
      </c>
      <c r="C22" s="13">
        <v>23.05</v>
      </c>
    </row>
    <row r="23" spans="1:3">
      <c r="A23" s="11" t="s">
        <v>998</v>
      </c>
      <c r="B23" s="20">
        <v>9781442559974</v>
      </c>
      <c r="C23" s="13">
        <v>23.05</v>
      </c>
    </row>
    <row r="24" spans="1:3">
      <c r="A24" s="11" t="s">
        <v>999</v>
      </c>
      <c r="B24" s="20">
        <v>9781442559981</v>
      </c>
      <c r="C24" s="13">
        <v>23.05</v>
      </c>
    </row>
    <row r="26" spans="1:3">
      <c r="A26" s="32" t="s">
        <v>962</v>
      </c>
      <c r="B26" s="84"/>
      <c r="C26" s="56"/>
    </row>
    <row r="27" spans="1:3">
      <c r="A27" s="35" t="s">
        <v>1000</v>
      </c>
    </row>
    <row r="28" spans="1:3">
      <c r="A28" s="11" t="s">
        <v>1001</v>
      </c>
      <c r="B28" s="20">
        <v>9781442559707</v>
      </c>
      <c r="C28" s="13">
        <v>23.05</v>
      </c>
    </row>
    <row r="29" spans="1:3">
      <c r="A29" s="11" t="s">
        <v>1002</v>
      </c>
      <c r="B29" s="20">
        <v>9781442559714</v>
      </c>
      <c r="C29" s="13">
        <v>23.05</v>
      </c>
    </row>
    <row r="30" spans="1:3">
      <c r="A30" s="11" t="s">
        <v>1003</v>
      </c>
      <c r="B30" s="20">
        <v>9781442559721</v>
      </c>
      <c r="C30" s="13">
        <v>23.05</v>
      </c>
    </row>
    <row r="31" spans="1:3">
      <c r="A31" s="11" t="s">
        <v>1004</v>
      </c>
      <c r="B31" s="20">
        <v>9781442559646</v>
      </c>
      <c r="C31" s="13">
        <v>23.05</v>
      </c>
    </row>
    <row r="33" spans="1:3">
      <c r="A33" s="35" t="s">
        <v>1005</v>
      </c>
    </row>
    <row r="34" spans="1:3">
      <c r="A34" s="11" t="s">
        <v>1006</v>
      </c>
      <c r="B34" s="20">
        <v>9781442559875</v>
      </c>
      <c r="C34" s="13">
        <v>23.05</v>
      </c>
    </row>
    <row r="35" spans="1:3">
      <c r="A35" s="11" t="s">
        <v>1007</v>
      </c>
      <c r="B35" s="20">
        <v>9781442559882</v>
      </c>
      <c r="C35" s="13">
        <v>23.05</v>
      </c>
    </row>
    <row r="36" spans="1:3">
      <c r="A36" s="11" t="s">
        <v>1008</v>
      </c>
      <c r="B36" s="20">
        <v>9781442559899</v>
      </c>
      <c r="C36" s="13">
        <v>23.05</v>
      </c>
    </row>
    <row r="37" spans="1:3">
      <c r="A37" s="11" t="s">
        <v>1009</v>
      </c>
      <c r="B37" s="20">
        <v>9781442559905</v>
      </c>
      <c r="C37" s="13">
        <v>23.05</v>
      </c>
    </row>
    <row r="39" spans="1:3">
      <c r="A39" s="35" t="s">
        <v>1010</v>
      </c>
    </row>
    <row r="40" spans="1:3">
      <c r="A40" s="11" t="s">
        <v>1011</v>
      </c>
      <c r="B40" s="20">
        <v>9781442559745</v>
      </c>
      <c r="C40" s="13">
        <v>23.05</v>
      </c>
    </row>
    <row r="41" spans="1:3">
      <c r="A41" s="11" t="s">
        <v>1012</v>
      </c>
      <c r="B41" s="20">
        <v>9781442559738</v>
      </c>
      <c r="C41" s="13">
        <v>23.05</v>
      </c>
    </row>
    <row r="42" spans="1:3">
      <c r="A42" s="11" t="s">
        <v>1013</v>
      </c>
      <c r="B42" s="20">
        <v>9781442559752</v>
      </c>
      <c r="C42" s="13">
        <v>23.05</v>
      </c>
    </row>
    <row r="43" spans="1:3">
      <c r="A43" s="11" t="s">
        <v>1014</v>
      </c>
      <c r="B43" s="20">
        <v>9781442559769</v>
      </c>
      <c r="C43" s="13">
        <v>23.05</v>
      </c>
    </row>
    <row r="45" spans="1:3">
      <c r="A45" s="32" t="s">
        <v>971</v>
      </c>
      <c r="B45" s="82"/>
      <c r="C45" s="31"/>
    </row>
    <row r="46" spans="1:3">
      <c r="A46" s="35" t="s">
        <v>1015</v>
      </c>
    </row>
    <row r="47" spans="1:3">
      <c r="A47" s="11" t="s">
        <v>1016</v>
      </c>
      <c r="B47" s="20">
        <v>9781442559929</v>
      </c>
      <c r="C47" s="13">
        <v>23.05</v>
      </c>
    </row>
    <row r="48" spans="1:3">
      <c r="A48" s="11" t="s">
        <v>1017</v>
      </c>
      <c r="B48" s="20">
        <v>9781442559912</v>
      </c>
      <c r="C48" s="13">
        <v>23.05</v>
      </c>
    </row>
    <row r="49" spans="1:3">
      <c r="A49" s="11" t="s">
        <v>1018</v>
      </c>
      <c r="B49" s="20">
        <v>9781442559936</v>
      </c>
      <c r="C49" s="13">
        <v>23.05</v>
      </c>
    </row>
    <row r="50" spans="1:3">
      <c r="A50" s="11" t="s">
        <v>1019</v>
      </c>
      <c r="B50" s="20">
        <v>9781442559943</v>
      </c>
      <c r="C50" s="13">
        <v>23.05</v>
      </c>
    </row>
    <row r="52" spans="1:3">
      <c r="A52" s="35" t="s">
        <v>1020</v>
      </c>
    </row>
    <row r="53" spans="1:3">
      <c r="A53" s="11" t="s">
        <v>1021</v>
      </c>
      <c r="B53" s="20">
        <v>9781442559998</v>
      </c>
      <c r="C53" s="13">
        <v>23.05</v>
      </c>
    </row>
    <row r="54" spans="1:3">
      <c r="A54" s="11" t="s">
        <v>1022</v>
      </c>
      <c r="B54" s="20">
        <v>9781442560000</v>
      </c>
      <c r="C54" s="13">
        <v>23.05</v>
      </c>
    </row>
    <row r="55" spans="1:3">
      <c r="A55" s="11" t="s">
        <v>1023</v>
      </c>
      <c r="B55" s="20">
        <v>9781442560017</v>
      </c>
      <c r="C55" s="13">
        <v>23.05</v>
      </c>
    </row>
    <row r="56" spans="1:3">
      <c r="A56" s="11" t="s">
        <v>1024</v>
      </c>
      <c r="B56" s="20">
        <v>9781442560024</v>
      </c>
      <c r="C56" s="13">
        <v>23.05</v>
      </c>
    </row>
    <row r="57" spans="1:3">
      <c r="A57" s="11" t="s">
        <v>1025</v>
      </c>
      <c r="B57" s="20">
        <v>9781442560031</v>
      </c>
      <c r="C57" s="13">
        <v>23.05</v>
      </c>
    </row>
    <row r="58" spans="1:3">
      <c r="A58" s="11" t="s">
        <v>1026</v>
      </c>
      <c r="B58" s="20">
        <v>9781442560048</v>
      </c>
      <c r="C58" s="13">
        <v>23.05</v>
      </c>
    </row>
    <row r="59" spans="1:3">
      <c r="A59" s="11" t="s">
        <v>1027</v>
      </c>
      <c r="B59" s="20">
        <v>9781442560055</v>
      </c>
      <c r="C59" s="13">
        <v>23.05</v>
      </c>
    </row>
    <row r="60" spans="1:3">
      <c r="A60" s="11" t="s">
        <v>1028</v>
      </c>
      <c r="B60" s="20">
        <v>9781442560062</v>
      </c>
      <c r="C60" s="13">
        <v>23.05</v>
      </c>
    </row>
    <row r="62" spans="1:3">
      <c r="A62" s="35" t="s">
        <v>1029</v>
      </c>
    </row>
    <row r="63" spans="1:3">
      <c r="A63" s="11" t="s">
        <v>1030</v>
      </c>
      <c r="B63" s="20">
        <v>9781442559813</v>
      </c>
      <c r="C63" s="13">
        <v>23.05</v>
      </c>
    </row>
    <row r="64" spans="1:3">
      <c r="A64" s="11" t="s">
        <v>1031</v>
      </c>
      <c r="B64" s="20">
        <v>9781442559851</v>
      </c>
      <c r="C64" s="13">
        <v>23.05</v>
      </c>
    </row>
    <row r="65" spans="1:3">
      <c r="A65" s="11" t="s">
        <v>1032</v>
      </c>
      <c r="B65" s="20">
        <v>9781442559844</v>
      </c>
      <c r="C65" s="13">
        <v>23.05</v>
      </c>
    </row>
    <row r="66" spans="1:3">
      <c r="A66" s="11" t="s">
        <v>1033</v>
      </c>
      <c r="B66" s="20">
        <v>9781442559837</v>
      </c>
      <c r="C66" s="13">
        <v>23.05</v>
      </c>
    </row>
    <row r="67" spans="1:3">
      <c r="A67" s="11" t="s">
        <v>1034</v>
      </c>
      <c r="B67" s="20">
        <v>9781442559820</v>
      </c>
      <c r="C67" s="13">
        <v>23.05</v>
      </c>
    </row>
    <row r="68" spans="1:3">
      <c r="A68" s="11" t="s">
        <v>1035</v>
      </c>
      <c r="B68" s="20">
        <v>9781442559868</v>
      </c>
      <c r="C68" s="13">
        <v>23.05</v>
      </c>
    </row>
    <row r="70" spans="1:3">
      <c r="A70" s="35" t="s">
        <v>1036</v>
      </c>
    </row>
    <row r="71" spans="1:3">
      <c r="A71" s="11" t="s">
        <v>1037</v>
      </c>
      <c r="B71" s="20">
        <v>9781442559677</v>
      </c>
      <c r="C71" s="13">
        <v>23.05</v>
      </c>
    </row>
    <row r="72" spans="1:3">
      <c r="A72" s="11" t="s">
        <v>1038</v>
      </c>
      <c r="B72" s="20">
        <v>9781442559684</v>
      </c>
      <c r="C72" s="13">
        <v>23.05</v>
      </c>
    </row>
    <row r="73" spans="1:3">
      <c r="A73" s="11" t="s">
        <v>1039</v>
      </c>
      <c r="B73" s="20">
        <v>9781442559639</v>
      </c>
      <c r="C73" s="13">
        <v>23.05</v>
      </c>
    </row>
    <row r="74" spans="1:3">
      <c r="A74" s="11" t="s">
        <v>1040</v>
      </c>
      <c r="B74" s="20">
        <v>9781442559691</v>
      </c>
      <c r="C74" s="13">
        <v>23.05</v>
      </c>
    </row>
    <row r="76" spans="1:3">
      <c r="A76" s="35" t="s">
        <v>1041</v>
      </c>
    </row>
    <row r="77" spans="1:3">
      <c r="A77" s="11" t="s">
        <v>981</v>
      </c>
      <c r="B77" s="20">
        <v>9781442549500</v>
      </c>
      <c r="C77" s="13">
        <v>119.17</v>
      </c>
    </row>
    <row r="78" spans="1:3">
      <c r="A78" s="11" t="s">
        <v>982</v>
      </c>
      <c r="B78" s="20">
        <v>9781442549517</v>
      </c>
      <c r="C78" s="13">
        <v>119.17</v>
      </c>
    </row>
    <row r="79" spans="1:3">
      <c r="A79" s="11" t="s">
        <v>983</v>
      </c>
      <c r="B79" s="20">
        <v>9781442549524</v>
      </c>
      <c r="C79" s="13">
        <v>119.17</v>
      </c>
    </row>
    <row r="81" spans="1:3">
      <c r="A81" s="35" t="s">
        <v>984</v>
      </c>
    </row>
    <row r="82" spans="1:3">
      <c r="A82" s="11" t="s">
        <v>981</v>
      </c>
      <c r="B82" s="20">
        <v>9781442577305</v>
      </c>
      <c r="C82" s="13">
        <v>359.04</v>
      </c>
    </row>
    <row r="83" spans="1:3">
      <c r="A83" s="11" t="s">
        <v>982</v>
      </c>
      <c r="B83" s="20">
        <v>9781442577312</v>
      </c>
      <c r="C83" s="13">
        <v>359.04</v>
      </c>
    </row>
    <row r="84" spans="1:3">
      <c r="A84" s="11" t="s">
        <v>983</v>
      </c>
      <c r="B84" s="20">
        <v>9781442577329</v>
      </c>
      <c r="C84" s="13">
        <v>540.71</v>
      </c>
    </row>
  </sheetData>
  <pageMargins left="0.7" right="0.7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00CB1-81E5-4770-8BF6-6BF5132C1258}">
  <sheetPr>
    <tabColor rgb="FFFF9999"/>
  </sheetPr>
  <dimension ref="A1:D70"/>
  <sheetViews>
    <sheetView topLeftCell="A66" workbookViewId="0">
      <selection activeCell="C71" sqref="C71"/>
    </sheetView>
  </sheetViews>
  <sheetFormatPr defaultRowHeight="15"/>
  <cols>
    <col min="1" max="1" width="60.7109375" style="11" customWidth="1"/>
    <col min="2" max="2" width="26.7109375" style="20" customWidth="1"/>
    <col min="3" max="3" width="13.28515625" style="13" customWidth="1"/>
    <col min="4" max="4" width="7.42578125" style="14" customWidth="1"/>
    <col min="5" max="16384" width="9.140625" style="11"/>
  </cols>
  <sheetData>
    <row r="1" spans="1:3">
      <c r="A1" s="30" t="s">
        <v>62</v>
      </c>
      <c r="B1" s="83" t="s">
        <v>30</v>
      </c>
      <c r="C1" s="63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30" t="s">
        <v>30</v>
      </c>
      <c r="B5" s="83"/>
      <c r="C5" s="63"/>
    </row>
    <row r="7" spans="1:3">
      <c r="A7" s="32" t="s">
        <v>949</v>
      </c>
      <c r="B7" s="82"/>
      <c r="C7" s="31"/>
    </row>
    <row r="8" spans="1:3">
      <c r="A8" s="35" t="s">
        <v>1042</v>
      </c>
    </row>
    <row r="9" spans="1:3">
      <c r="A9" s="11" t="s">
        <v>1043</v>
      </c>
      <c r="B9" s="20">
        <v>9781486012886</v>
      </c>
      <c r="C9" s="13">
        <v>16.27</v>
      </c>
    </row>
    <row r="10" spans="1:3">
      <c r="A10" s="11" t="s">
        <v>1044</v>
      </c>
      <c r="B10" s="20">
        <v>9781486020416</v>
      </c>
      <c r="C10" s="13">
        <v>16.27</v>
      </c>
    </row>
    <row r="11" spans="1:3">
      <c r="A11" s="11" t="s">
        <v>1045</v>
      </c>
      <c r="B11" s="20">
        <v>9781486012985</v>
      </c>
      <c r="C11" s="13">
        <v>23.05</v>
      </c>
    </row>
    <row r="13" spans="1:3">
      <c r="A13" s="35" t="s">
        <v>1046</v>
      </c>
    </row>
    <row r="14" spans="1:3">
      <c r="A14" s="11" t="s">
        <v>1047</v>
      </c>
      <c r="B14" s="20">
        <v>9781486020430</v>
      </c>
      <c r="C14" s="13">
        <v>20.96</v>
      </c>
    </row>
    <row r="15" spans="1:3">
      <c r="A15" s="11" t="s">
        <v>1048</v>
      </c>
      <c r="B15" s="20">
        <v>9781486012961</v>
      </c>
      <c r="C15" s="13">
        <v>12.07</v>
      </c>
    </row>
    <row r="16" spans="1:3">
      <c r="A16" s="11" t="s">
        <v>1049</v>
      </c>
      <c r="B16" s="20">
        <v>9781486012909</v>
      </c>
      <c r="C16" s="13">
        <v>23.05</v>
      </c>
    </row>
    <row r="18" spans="1:3">
      <c r="A18" s="35" t="s">
        <v>1050</v>
      </c>
    </row>
    <row r="19" spans="1:3">
      <c r="A19" s="11" t="s">
        <v>1051</v>
      </c>
      <c r="B19" s="20">
        <v>9781486012992</v>
      </c>
      <c r="C19" s="13">
        <v>23.05</v>
      </c>
    </row>
    <row r="20" spans="1:3">
      <c r="A20" s="11" t="s">
        <v>1052</v>
      </c>
      <c r="B20" s="20">
        <v>9781486020423</v>
      </c>
      <c r="C20" s="13">
        <v>16.27</v>
      </c>
    </row>
    <row r="21" spans="1:3">
      <c r="A21" s="11" t="s">
        <v>1053</v>
      </c>
      <c r="B21" s="20">
        <v>9781486012893</v>
      </c>
      <c r="C21" s="13">
        <v>16.27</v>
      </c>
    </row>
    <row r="23" spans="1:3">
      <c r="A23" s="35" t="s">
        <v>1054</v>
      </c>
    </row>
    <row r="24" spans="1:3">
      <c r="A24" s="11" t="s">
        <v>1055</v>
      </c>
      <c r="B24" s="20">
        <v>9781486012916</v>
      </c>
      <c r="C24" s="13">
        <v>23.05</v>
      </c>
    </row>
    <row r="25" spans="1:3">
      <c r="A25" s="11" t="s">
        <v>1056</v>
      </c>
      <c r="B25" s="20">
        <v>9781486012978</v>
      </c>
      <c r="C25" s="13">
        <v>16.27</v>
      </c>
    </row>
    <row r="26" spans="1:3">
      <c r="A26" s="11" t="s">
        <v>1057</v>
      </c>
      <c r="B26" s="20">
        <v>9781486020447</v>
      </c>
      <c r="C26" s="13">
        <v>20.96</v>
      </c>
    </row>
    <row r="28" spans="1:3">
      <c r="A28" s="32" t="s">
        <v>962</v>
      </c>
      <c r="B28" s="82"/>
      <c r="C28" s="31"/>
    </row>
    <row r="29" spans="1:3">
      <c r="A29" s="35" t="s">
        <v>1042</v>
      </c>
    </row>
    <row r="30" spans="1:3">
      <c r="A30" s="11" t="s">
        <v>1058</v>
      </c>
      <c r="B30" s="20">
        <v>9781486013241</v>
      </c>
      <c r="C30" s="13">
        <v>23.05</v>
      </c>
    </row>
    <row r="31" spans="1:3">
      <c r="A31" s="11" t="s">
        <v>1059</v>
      </c>
      <c r="B31" s="20">
        <v>9781486013166</v>
      </c>
      <c r="C31" s="13">
        <v>23.05</v>
      </c>
    </row>
    <row r="33" spans="1:3">
      <c r="A33" s="35" t="s">
        <v>1046</v>
      </c>
    </row>
    <row r="34" spans="1:3">
      <c r="A34" s="11" t="s">
        <v>1060</v>
      </c>
      <c r="B34" s="20">
        <v>9781486013135</v>
      </c>
      <c r="C34" s="13">
        <v>23.05</v>
      </c>
    </row>
    <row r="35" spans="1:3">
      <c r="A35" s="11" t="s">
        <v>1061</v>
      </c>
      <c r="B35" s="20">
        <v>9781486013234</v>
      </c>
      <c r="C35" s="13">
        <v>23.05</v>
      </c>
    </row>
    <row r="37" spans="1:3">
      <c r="A37" s="35" t="s">
        <v>1062</v>
      </c>
    </row>
    <row r="38" spans="1:3">
      <c r="A38" s="11" t="s">
        <v>1063</v>
      </c>
      <c r="B38" s="20">
        <v>9781486013159</v>
      </c>
      <c r="C38" s="13">
        <v>23.05</v>
      </c>
    </row>
    <row r="39" spans="1:3">
      <c r="A39" s="11" t="s">
        <v>1064</v>
      </c>
      <c r="B39" s="20">
        <v>9781486013203</v>
      </c>
      <c r="C39" s="13">
        <v>23.05</v>
      </c>
    </row>
    <row r="41" spans="1:3">
      <c r="A41" s="35" t="s">
        <v>1054</v>
      </c>
    </row>
    <row r="42" spans="1:3">
      <c r="A42" s="11" t="s">
        <v>1065</v>
      </c>
      <c r="B42" s="20">
        <v>9781486013197</v>
      </c>
      <c r="C42" s="13">
        <v>23.05</v>
      </c>
    </row>
    <row r="43" spans="1:3">
      <c r="A43" s="11" t="s">
        <v>1066</v>
      </c>
      <c r="B43" s="20">
        <v>9781486013142</v>
      </c>
      <c r="C43" s="13">
        <v>23.05</v>
      </c>
    </row>
    <row r="45" spans="1:3">
      <c r="A45" s="32" t="s">
        <v>1067</v>
      </c>
      <c r="B45" s="84"/>
      <c r="C45" s="56"/>
    </row>
    <row r="46" spans="1:3">
      <c r="A46" s="35" t="s">
        <v>1042</v>
      </c>
    </row>
    <row r="47" spans="1:3">
      <c r="A47" s="11" t="s">
        <v>1068</v>
      </c>
      <c r="B47" s="20">
        <v>9781486013388</v>
      </c>
      <c r="C47" s="13">
        <v>23.05</v>
      </c>
    </row>
    <row r="48" spans="1:3">
      <c r="A48" s="11" t="s">
        <v>1069</v>
      </c>
      <c r="B48" s="20">
        <v>9781486013517</v>
      </c>
      <c r="C48" s="13">
        <v>23.05</v>
      </c>
    </row>
    <row r="50" spans="1:3">
      <c r="A50" s="35" t="s">
        <v>1046</v>
      </c>
    </row>
    <row r="51" spans="1:3">
      <c r="A51" s="11" t="s">
        <v>1070</v>
      </c>
      <c r="B51" s="20">
        <v>9781486013401</v>
      </c>
      <c r="C51" s="13">
        <v>23.05</v>
      </c>
    </row>
    <row r="52" spans="1:3">
      <c r="A52" s="11" t="s">
        <v>1071</v>
      </c>
      <c r="B52" s="20">
        <v>9781486013456</v>
      </c>
      <c r="C52" s="13">
        <v>23.05</v>
      </c>
    </row>
    <row r="54" spans="1:3">
      <c r="A54" s="35" t="s">
        <v>1062</v>
      </c>
    </row>
    <row r="55" spans="1:3">
      <c r="A55" s="11" t="s">
        <v>1072</v>
      </c>
      <c r="B55" s="20">
        <v>9781486013463</v>
      </c>
      <c r="C55" s="13">
        <v>23.05</v>
      </c>
    </row>
    <row r="56" spans="1:3">
      <c r="A56" s="11" t="s">
        <v>1073</v>
      </c>
      <c r="B56" s="20">
        <v>9781486013494</v>
      </c>
      <c r="C56" s="13">
        <v>23.05</v>
      </c>
    </row>
    <row r="58" spans="1:3">
      <c r="A58" s="35" t="s">
        <v>1054</v>
      </c>
    </row>
    <row r="59" spans="1:3">
      <c r="A59" s="11" t="s">
        <v>1074</v>
      </c>
      <c r="B59" s="20">
        <v>9781486013395</v>
      </c>
      <c r="C59" s="13">
        <v>23.05</v>
      </c>
    </row>
    <row r="60" spans="1:3">
      <c r="A60" s="11" t="s">
        <v>1075</v>
      </c>
      <c r="B60" s="20">
        <v>9781486013500</v>
      </c>
      <c r="C60" s="13">
        <v>23.05</v>
      </c>
    </row>
    <row r="62" spans="1:3">
      <c r="A62" s="35" t="s">
        <v>980</v>
      </c>
    </row>
    <row r="63" spans="1:3">
      <c r="A63" s="11" t="s">
        <v>981</v>
      </c>
      <c r="B63" s="20">
        <v>9781486012879</v>
      </c>
      <c r="C63" s="13">
        <v>119.17</v>
      </c>
    </row>
    <row r="64" spans="1:3">
      <c r="A64" s="11" t="s">
        <v>982</v>
      </c>
      <c r="B64" s="20">
        <v>9781486013128</v>
      </c>
      <c r="C64" s="13">
        <v>119.17</v>
      </c>
    </row>
    <row r="65" spans="1:3">
      <c r="A65" s="11" t="s">
        <v>983</v>
      </c>
      <c r="B65" s="20">
        <v>9781486013371</v>
      </c>
      <c r="C65" s="13">
        <v>119.17</v>
      </c>
    </row>
    <row r="67" spans="1:3">
      <c r="A67" s="35" t="s">
        <v>1076</v>
      </c>
    </row>
    <row r="68" spans="1:3">
      <c r="A68" s="11" t="s">
        <v>981</v>
      </c>
      <c r="B68" s="20">
        <v>9781486092338</v>
      </c>
      <c r="C68" s="13">
        <v>287.64999999999998</v>
      </c>
    </row>
    <row r="69" spans="1:3">
      <c r="A69" s="11" t="s">
        <v>982</v>
      </c>
      <c r="B69" s="20">
        <v>9781486092345</v>
      </c>
      <c r="C69" s="13">
        <v>277.14999999999998</v>
      </c>
    </row>
    <row r="70" spans="1:3">
      <c r="A70" s="11" t="s">
        <v>983</v>
      </c>
      <c r="B70" s="20">
        <v>9781486092352</v>
      </c>
      <c r="C70" s="13">
        <v>277.14999999999998</v>
      </c>
    </row>
  </sheetData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3DA24-EE96-4199-83D8-1DC7A65DAD48}">
  <sheetPr>
    <tabColor rgb="FF018A3F"/>
  </sheetPr>
  <dimension ref="A1:D10"/>
  <sheetViews>
    <sheetView workbookViewId="0">
      <selection activeCell="A4" sqref="A4:B10"/>
    </sheetView>
  </sheetViews>
  <sheetFormatPr defaultRowHeight="15"/>
  <cols>
    <col min="1" max="1" width="60.7109375" style="11" customWidth="1"/>
    <col min="2" max="2" width="26.7109375" style="11" customWidth="1"/>
    <col min="3" max="3" width="12.7109375" style="13" customWidth="1"/>
    <col min="4" max="4" width="7.28515625" style="14" customWidth="1"/>
    <col min="5" max="16384" width="9.140625" style="11"/>
  </cols>
  <sheetData>
    <row r="1" spans="1:3">
      <c r="A1" s="30" t="s">
        <v>62</v>
      </c>
      <c r="B1" s="30" t="s">
        <v>31</v>
      </c>
      <c r="C1" s="63"/>
    </row>
    <row r="3" spans="1:3" s="36" customFormat="1">
      <c r="A3" s="39" t="s">
        <v>63</v>
      </c>
      <c r="B3" s="40" t="s">
        <v>64</v>
      </c>
      <c r="C3" s="52" t="s">
        <v>65</v>
      </c>
    </row>
    <row r="4" spans="1:3">
      <c r="A4" s="11" t="s">
        <v>1077</v>
      </c>
      <c r="B4" s="12">
        <v>9780733978159</v>
      </c>
      <c r="C4" s="13">
        <v>21.78</v>
      </c>
    </row>
    <row r="5" spans="1:3">
      <c r="A5" s="11" t="s">
        <v>1078</v>
      </c>
      <c r="B5" s="12">
        <v>9780733978173</v>
      </c>
      <c r="C5" s="13">
        <v>21.78</v>
      </c>
    </row>
    <row r="6" spans="1:3">
      <c r="A6" s="11" t="s">
        <v>1079</v>
      </c>
      <c r="B6" s="12">
        <v>9780733978586</v>
      </c>
      <c r="C6" s="13">
        <v>21.78</v>
      </c>
    </row>
    <row r="7" spans="1:3">
      <c r="A7" s="11" t="s">
        <v>1080</v>
      </c>
      <c r="B7" s="12">
        <v>9780733978593</v>
      </c>
      <c r="C7" s="13">
        <v>21.78</v>
      </c>
    </row>
    <row r="8" spans="1:3">
      <c r="A8" s="11" t="s">
        <v>1081</v>
      </c>
      <c r="B8" s="12">
        <v>9780733978609</v>
      </c>
      <c r="C8" s="13">
        <v>21.78</v>
      </c>
    </row>
    <row r="9" spans="1:3">
      <c r="A9" s="11" t="s">
        <v>1082</v>
      </c>
      <c r="B9" s="12">
        <v>9780733978616</v>
      </c>
      <c r="C9" s="13">
        <v>21.78</v>
      </c>
    </row>
    <row r="10" spans="1:3">
      <c r="A10" s="11" t="s">
        <v>1083</v>
      </c>
      <c r="B10" s="12">
        <v>9780733978623</v>
      </c>
      <c r="C10" s="13">
        <v>69.819999999999993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A014F-513C-454C-A3D2-F63E2E94082F}">
  <sheetPr>
    <tabColor rgb="FFA9EBE9"/>
  </sheetPr>
  <dimension ref="A1:D34"/>
  <sheetViews>
    <sheetView topLeftCell="A26" workbookViewId="0">
      <selection activeCell="C26" sqref="C26:C34"/>
    </sheetView>
  </sheetViews>
  <sheetFormatPr defaultRowHeight="15"/>
  <cols>
    <col min="1" max="1" width="60.7109375" style="11" customWidth="1"/>
    <col min="2" max="2" width="26.7109375" style="11" customWidth="1"/>
    <col min="3" max="3" width="13.5703125" style="13" customWidth="1"/>
    <col min="4" max="4" width="7.7109375" style="14" customWidth="1"/>
    <col min="5" max="16384" width="9.140625" style="11"/>
  </cols>
  <sheetData>
    <row r="1" spans="1:3">
      <c r="A1" s="30" t="s">
        <v>62</v>
      </c>
      <c r="B1" s="30" t="s">
        <v>1084</v>
      </c>
      <c r="C1" s="63"/>
    </row>
    <row r="3" spans="1:3" s="36" customFormat="1">
      <c r="A3" s="39" t="s">
        <v>63</v>
      </c>
      <c r="B3" s="40" t="s">
        <v>64</v>
      </c>
      <c r="C3" s="52" t="s">
        <v>65</v>
      </c>
    </row>
    <row r="4" spans="1:3">
      <c r="A4" s="11" t="s">
        <v>1085</v>
      </c>
      <c r="B4" s="12">
        <v>9780731274475</v>
      </c>
      <c r="C4" s="13">
        <v>2155.6</v>
      </c>
    </row>
    <row r="6" spans="1:3">
      <c r="A6" s="30" t="s">
        <v>982</v>
      </c>
      <c r="B6" s="38"/>
      <c r="C6" s="63"/>
    </row>
    <row r="8" spans="1:3">
      <c r="A8" s="32" t="s">
        <v>1086</v>
      </c>
      <c r="B8" s="33">
        <v>9780731274482</v>
      </c>
      <c r="C8" s="31">
        <v>1140.25</v>
      </c>
    </row>
    <row r="9" spans="1:3">
      <c r="A9" s="11" t="s">
        <v>1087</v>
      </c>
      <c r="B9" s="12">
        <v>9780731274420</v>
      </c>
      <c r="C9" s="13">
        <v>60.84</v>
      </c>
    </row>
    <row r="10" spans="1:3">
      <c r="A10" s="11" t="s">
        <v>1088</v>
      </c>
      <c r="B10" s="12">
        <v>9780731274437</v>
      </c>
      <c r="C10" s="13">
        <v>119.17</v>
      </c>
    </row>
    <row r="11" spans="1:3">
      <c r="A11" s="11" t="s">
        <v>1089</v>
      </c>
      <c r="B11" s="12">
        <v>9780731274086</v>
      </c>
      <c r="C11" s="13">
        <v>15.22</v>
      </c>
    </row>
    <row r="12" spans="1:3">
      <c r="A12" s="11" t="s">
        <v>1090</v>
      </c>
      <c r="B12" s="12">
        <v>9780731274093</v>
      </c>
      <c r="C12" s="13">
        <v>15.22</v>
      </c>
    </row>
    <row r="13" spans="1:3">
      <c r="A13" s="11" t="s">
        <v>1091</v>
      </c>
      <c r="B13" s="12">
        <v>9780731274055</v>
      </c>
      <c r="C13" s="13">
        <v>15.22</v>
      </c>
    </row>
    <row r="14" spans="1:3">
      <c r="A14" s="11" t="s">
        <v>1092</v>
      </c>
      <c r="B14" s="12">
        <v>9780731274079</v>
      </c>
      <c r="C14" s="13">
        <v>15.22</v>
      </c>
    </row>
    <row r="15" spans="1:3">
      <c r="A15" s="11" t="s">
        <v>1093</v>
      </c>
      <c r="B15" s="12">
        <v>9780731274062</v>
      </c>
      <c r="C15" s="13">
        <v>15.22</v>
      </c>
    </row>
    <row r="16" spans="1:3">
      <c r="A16" s="11" t="s">
        <v>1094</v>
      </c>
      <c r="B16" s="12">
        <v>9780731274123</v>
      </c>
      <c r="C16" s="13">
        <v>15.22</v>
      </c>
    </row>
    <row r="17" spans="1:3">
      <c r="A17" s="11" t="s">
        <v>1095</v>
      </c>
      <c r="B17" s="12">
        <v>9780731274048</v>
      </c>
      <c r="C17" s="13">
        <v>15.22</v>
      </c>
    </row>
    <row r="18" spans="1:3">
      <c r="A18" s="11" t="s">
        <v>1096</v>
      </c>
      <c r="B18" s="12">
        <v>9780731274352</v>
      </c>
      <c r="C18" s="13">
        <v>15.22</v>
      </c>
    </row>
    <row r="19" spans="1:3">
      <c r="A19" s="11" t="s">
        <v>1097</v>
      </c>
      <c r="B19" s="12">
        <v>9780731274116</v>
      </c>
      <c r="C19" s="13">
        <v>15.22</v>
      </c>
    </row>
    <row r="20" spans="1:3">
      <c r="B20" s="12"/>
    </row>
    <row r="21" spans="1:3">
      <c r="A21" s="30" t="s">
        <v>983</v>
      </c>
      <c r="B21" s="38"/>
      <c r="C21" s="63"/>
    </row>
    <row r="22" spans="1:3">
      <c r="B22" s="12"/>
    </row>
    <row r="23" spans="1:3">
      <c r="A23" s="32" t="s">
        <v>1098</v>
      </c>
      <c r="B23" s="33">
        <v>9780731274499</v>
      </c>
      <c r="C23" s="31">
        <v>1140.25</v>
      </c>
    </row>
    <row r="24" spans="1:3">
      <c r="A24" s="11" t="s">
        <v>1087</v>
      </c>
      <c r="B24" s="12">
        <v>9780731274444</v>
      </c>
      <c r="C24" s="13">
        <v>60.84</v>
      </c>
    </row>
    <row r="25" spans="1:3">
      <c r="A25" s="11" t="s">
        <v>1088</v>
      </c>
      <c r="B25" s="12">
        <v>9780731274451</v>
      </c>
      <c r="C25" s="13">
        <v>119.17</v>
      </c>
    </row>
    <row r="26" spans="1:3">
      <c r="A26" s="11" t="s">
        <v>1099</v>
      </c>
      <c r="B26" s="12">
        <v>9780731274345</v>
      </c>
      <c r="C26" s="13">
        <v>15.22</v>
      </c>
    </row>
    <row r="27" spans="1:3">
      <c r="A27" s="11" t="s">
        <v>1100</v>
      </c>
      <c r="B27" s="12">
        <v>9780731274383</v>
      </c>
      <c r="C27" s="13">
        <v>15.22</v>
      </c>
    </row>
    <row r="28" spans="1:3">
      <c r="A28" s="11" t="s">
        <v>1101</v>
      </c>
      <c r="B28" s="12">
        <v>9780731274406</v>
      </c>
      <c r="C28" s="13">
        <v>15.22</v>
      </c>
    </row>
    <row r="29" spans="1:3">
      <c r="A29" s="11" t="s">
        <v>1102</v>
      </c>
      <c r="B29" s="12">
        <v>9780731274390</v>
      </c>
      <c r="C29" s="13">
        <v>15.22</v>
      </c>
    </row>
    <row r="30" spans="1:3">
      <c r="A30" s="11" t="s">
        <v>1103</v>
      </c>
      <c r="B30" s="12">
        <v>9780731274413</v>
      </c>
      <c r="C30" s="13">
        <v>15.22</v>
      </c>
    </row>
    <row r="31" spans="1:3">
      <c r="A31" s="11" t="s">
        <v>1104</v>
      </c>
      <c r="B31" s="12">
        <v>9780731274109</v>
      </c>
      <c r="C31" s="13">
        <v>15.22</v>
      </c>
    </row>
    <row r="32" spans="1:3">
      <c r="A32" s="11" t="s">
        <v>1105</v>
      </c>
      <c r="B32" s="12">
        <v>9780731274376</v>
      </c>
      <c r="C32" s="13">
        <v>15.22</v>
      </c>
    </row>
    <row r="33" spans="1:3">
      <c r="A33" s="11" t="s">
        <v>1106</v>
      </c>
      <c r="B33" s="12">
        <v>9780731274468</v>
      </c>
      <c r="C33" s="13">
        <v>15.22</v>
      </c>
    </row>
    <row r="34" spans="1:3">
      <c r="A34" s="11" t="s">
        <v>1107</v>
      </c>
      <c r="B34" s="12">
        <v>9780731274369</v>
      </c>
      <c r="C34" s="13">
        <v>15.22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EE4C6-053D-4BC2-AA5B-74D1B08CFC2E}">
  <sheetPr>
    <tabColor rgb="FFA9EBE9"/>
  </sheetPr>
  <dimension ref="A1:D5"/>
  <sheetViews>
    <sheetView workbookViewId="0">
      <selection activeCell="C1" sqref="C1:D1"/>
    </sheetView>
  </sheetViews>
  <sheetFormatPr defaultRowHeight="15"/>
  <cols>
    <col min="1" max="1" width="70.7109375" style="11" customWidth="1"/>
    <col min="2" max="2" width="26.7109375" style="12" customWidth="1"/>
    <col min="3" max="3" width="10.140625" style="13" customWidth="1"/>
    <col min="4" max="4" width="6" style="14" customWidth="1"/>
    <col min="5" max="16384" width="9.140625" style="11"/>
  </cols>
  <sheetData>
    <row r="1" spans="1:3">
      <c r="A1" s="30" t="s">
        <v>62</v>
      </c>
      <c r="B1" s="38" t="s">
        <v>33</v>
      </c>
      <c r="C1" s="63"/>
    </row>
    <row r="3" spans="1:3" s="36" customFormat="1">
      <c r="A3" s="39" t="s">
        <v>63</v>
      </c>
      <c r="B3" s="40" t="s">
        <v>64</v>
      </c>
      <c r="C3" s="52" t="s">
        <v>65</v>
      </c>
    </row>
    <row r="4" spans="1:3">
      <c r="A4" s="11" t="s">
        <v>1108</v>
      </c>
      <c r="B4" s="12">
        <v>9781488618550</v>
      </c>
      <c r="C4" s="13">
        <v>551.25</v>
      </c>
    </row>
    <row r="5" spans="1:3">
      <c r="A5" s="11" t="s">
        <v>1109</v>
      </c>
      <c r="B5" s="12">
        <v>9781488618567</v>
      </c>
      <c r="C5" s="13">
        <v>551.25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6FB1-68C5-4621-AFFC-0280A5FA5532}">
  <sheetPr>
    <tabColor rgb="FFA9EBE9"/>
  </sheetPr>
  <dimension ref="A1:G258"/>
  <sheetViews>
    <sheetView topLeftCell="A9" workbookViewId="0">
      <selection activeCell="A10" sqref="A10"/>
    </sheetView>
  </sheetViews>
  <sheetFormatPr defaultRowHeight="15"/>
  <cols>
    <col min="1" max="1" width="72.5703125" style="11" customWidth="1"/>
    <col min="2" max="2" width="26.7109375" style="11" customWidth="1"/>
    <col min="3" max="3" width="16.140625" style="73" customWidth="1"/>
    <col min="4" max="4" width="6.28515625" style="14" customWidth="1"/>
    <col min="5" max="5" width="14.42578125" style="11" customWidth="1"/>
    <col min="6" max="16384" width="9.140625" style="11"/>
  </cols>
  <sheetData>
    <row r="1" spans="1:7">
      <c r="A1" s="30" t="s">
        <v>62</v>
      </c>
      <c r="B1" s="30" t="s">
        <v>34</v>
      </c>
      <c r="C1" s="63"/>
    </row>
    <row r="3" spans="1:7" s="36" customFormat="1">
      <c r="A3" s="39" t="s">
        <v>63</v>
      </c>
      <c r="B3" s="40" t="s">
        <v>64</v>
      </c>
      <c r="C3" s="45" t="s">
        <v>65</v>
      </c>
    </row>
    <row r="5" spans="1:7">
      <c r="A5" s="30" t="s">
        <v>1110</v>
      </c>
      <c r="B5" s="38"/>
      <c r="C5" s="86"/>
    </row>
    <row r="6" spans="1:7">
      <c r="A6" s="11" t="s">
        <v>1111</v>
      </c>
      <c r="B6" s="12">
        <v>9780325105710</v>
      </c>
      <c r="C6" s="73">
        <v>259.95</v>
      </c>
      <c r="E6" s="134" t="s">
        <v>1112</v>
      </c>
      <c r="F6" s="134"/>
      <c r="G6" s="134"/>
    </row>
    <row r="7" spans="1:7">
      <c r="A7" s="11" t="s">
        <v>1113</v>
      </c>
      <c r="B7" s="12">
        <v>9780325098265</v>
      </c>
      <c r="C7" s="73">
        <v>259.95</v>
      </c>
    </row>
    <row r="8" spans="1:7">
      <c r="A8" s="11" t="s">
        <v>1114</v>
      </c>
      <c r="B8" s="12">
        <v>9780325098272</v>
      </c>
      <c r="C8" s="73">
        <v>249.95</v>
      </c>
    </row>
    <row r="9" spans="1:7">
      <c r="A9" s="11" t="s">
        <v>1115</v>
      </c>
      <c r="B9" s="12">
        <v>9780325098289</v>
      </c>
      <c r="C9" s="73">
        <v>249.95</v>
      </c>
    </row>
    <row r="10" spans="1:7">
      <c r="A10" s="11" t="s">
        <v>1116</v>
      </c>
      <c r="B10" s="54">
        <v>9780325105758</v>
      </c>
      <c r="C10" s="73">
        <v>259.95</v>
      </c>
    </row>
    <row r="11" spans="1:7">
      <c r="A11" s="11" t="s">
        <v>1117</v>
      </c>
      <c r="B11" s="12">
        <v>9780325111919</v>
      </c>
      <c r="C11" s="73">
        <v>206.95</v>
      </c>
    </row>
    <row r="12" spans="1:7">
      <c r="A12" s="11" t="s">
        <v>1118</v>
      </c>
      <c r="B12" s="12">
        <v>9780325111926</v>
      </c>
      <c r="C12" s="73">
        <v>206.95</v>
      </c>
      <c r="E12" s="134" t="s">
        <v>1112</v>
      </c>
      <c r="F12" s="133"/>
      <c r="G12" s="133"/>
    </row>
    <row r="13" spans="1:7">
      <c r="A13" s="11" t="s">
        <v>1119</v>
      </c>
      <c r="B13" s="12">
        <v>9780325111933</v>
      </c>
      <c r="C13" s="73">
        <v>206.95</v>
      </c>
    </row>
    <row r="14" spans="1:7">
      <c r="B14" s="12"/>
    </row>
    <row r="15" spans="1:7">
      <c r="A15" s="30" t="s">
        <v>1120</v>
      </c>
      <c r="B15" s="38"/>
      <c r="C15" s="86"/>
    </row>
    <row r="16" spans="1:7">
      <c r="A16" s="11" t="s">
        <v>1121</v>
      </c>
      <c r="B16" s="12">
        <v>9780325144818</v>
      </c>
      <c r="C16" s="73">
        <v>2238.9499999999998</v>
      </c>
    </row>
    <row r="17" spans="1:5">
      <c r="A17" s="11" t="s">
        <v>1122</v>
      </c>
      <c r="B17" s="12">
        <v>9780325098296</v>
      </c>
      <c r="C17" s="73">
        <v>2328.5</v>
      </c>
      <c r="E17" s="57"/>
    </row>
    <row r="18" spans="1:5">
      <c r="A18" s="11" t="s">
        <v>1123</v>
      </c>
      <c r="B18" s="12">
        <v>9780325098302</v>
      </c>
      <c r="C18" s="73">
        <v>2328.5</v>
      </c>
      <c r="E18" s="57"/>
    </row>
    <row r="19" spans="1:5">
      <c r="A19" s="11" t="s">
        <v>1124</v>
      </c>
      <c r="B19" s="12">
        <v>9780325098319</v>
      </c>
      <c r="C19" s="73">
        <v>2328.5</v>
      </c>
      <c r="E19" s="57"/>
    </row>
    <row r="20" spans="1:5">
      <c r="A20" s="11" t="s">
        <v>1125</v>
      </c>
      <c r="B20" s="12">
        <v>9780325108131</v>
      </c>
      <c r="C20" s="73">
        <v>2466.9499999999998</v>
      </c>
      <c r="E20" s="57"/>
    </row>
    <row r="21" spans="1:5">
      <c r="A21" s="11" t="s">
        <v>1126</v>
      </c>
      <c r="B21" s="12">
        <v>9780325112138</v>
      </c>
      <c r="C21" s="73">
        <v>3177.15</v>
      </c>
      <c r="E21" s="57"/>
    </row>
    <row r="22" spans="1:5">
      <c r="A22" s="11" t="s">
        <v>1127</v>
      </c>
      <c r="B22" s="12">
        <v>9780325112145</v>
      </c>
      <c r="C22" s="73">
        <v>3177.15</v>
      </c>
      <c r="E22" s="57"/>
    </row>
    <row r="23" spans="1:5">
      <c r="A23" s="11" t="s">
        <v>1128</v>
      </c>
      <c r="B23" s="12">
        <v>9780325112152</v>
      </c>
      <c r="C23" s="73">
        <v>3177.15</v>
      </c>
      <c r="E23" s="57"/>
    </row>
    <row r="24" spans="1:5">
      <c r="B24" s="12"/>
    </row>
    <row r="25" spans="1:5">
      <c r="A25" s="30" t="s">
        <v>1129</v>
      </c>
      <c r="B25" s="38"/>
      <c r="C25" s="86"/>
      <c r="D25" s="68"/>
    </row>
    <row r="26" spans="1:5">
      <c r="A26" s="11" t="s">
        <v>1130</v>
      </c>
      <c r="B26" s="12">
        <v>9780325097855</v>
      </c>
      <c r="C26" s="73">
        <v>3130.5</v>
      </c>
      <c r="E26" s="57"/>
    </row>
    <row r="27" spans="1:5">
      <c r="A27" s="11" t="s">
        <v>1131</v>
      </c>
      <c r="B27" s="12">
        <v>9780325097848</v>
      </c>
      <c r="C27" s="73">
        <v>6736.95</v>
      </c>
      <c r="E27" s="57"/>
    </row>
    <row r="28" spans="1:5">
      <c r="A28" s="11" t="s">
        <v>1132</v>
      </c>
      <c r="B28" s="12">
        <v>9780325097824</v>
      </c>
      <c r="C28" s="73">
        <v>6736.95</v>
      </c>
      <c r="E28" s="57"/>
    </row>
    <row r="29" spans="1:5">
      <c r="A29" s="22" t="s">
        <v>1133</v>
      </c>
      <c r="B29" s="54">
        <v>9780325097831</v>
      </c>
      <c r="C29" s="73">
        <v>3130.5</v>
      </c>
      <c r="E29" s="57"/>
    </row>
    <row r="30" spans="1:5">
      <c r="A30" s="22" t="s">
        <v>1134</v>
      </c>
      <c r="B30" s="54">
        <v>9780325098425</v>
      </c>
      <c r="C30" s="73">
        <v>1014.95</v>
      </c>
      <c r="E30" s="124" t="s">
        <v>1135</v>
      </c>
    </row>
    <row r="31" spans="1:5">
      <c r="A31" s="22" t="s">
        <v>1136</v>
      </c>
      <c r="B31" s="54">
        <v>9780325160788</v>
      </c>
      <c r="C31" s="73">
        <v>3130.5</v>
      </c>
      <c r="E31" s="124" t="s">
        <v>1137</v>
      </c>
    </row>
    <row r="32" spans="1:5">
      <c r="A32" s="21" t="s">
        <v>1138</v>
      </c>
      <c r="B32" s="12">
        <v>9780325119076</v>
      </c>
      <c r="C32" s="73">
        <v>3130.5</v>
      </c>
      <c r="E32" s="124" t="s">
        <v>1139</v>
      </c>
    </row>
    <row r="33" spans="1:3">
      <c r="A33" s="11" t="s">
        <v>1140</v>
      </c>
      <c r="B33" s="12">
        <v>9780325108322</v>
      </c>
      <c r="C33" s="73">
        <v>188.95</v>
      </c>
    </row>
    <row r="34" spans="1:3">
      <c r="A34" s="22" t="s">
        <v>1141</v>
      </c>
      <c r="B34" s="12">
        <v>9780325108339</v>
      </c>
      <c r="C34" s="73">
        <v>392.95</v>
      </c>
    </row>
    <row r="35" spans="1:3">
      <c r="A35" s="11" t="s">
        <v>1142</v>
      </c>
      <c r="B35" s="12">
        <v>9780325108346</v>
      </c>
      <c r="C35" s="73">
        <v>392.95</v>
      </c>
    </row>
    <row r="36" spans="1:3">
      <c r="A36" s="11" t="s">
        <v>1143</v>
      </c>
      <c r="B36" s="12">
        <v>9780325108353</v>
      </c>
      <c r="C36" s="73">
        <v>392.95</v>
      </c>
    </row>
    <row r="37" spans="1:3">
      <c r="B37" s="12"/>
    </row>
    <row r="38" spans="1:3">
      <c r="A38" s="30" t="s">
        <v>1144</v>
      </c>
      <c r="B38" s="38"/>
      <c r="C38" s="86"/>
    </row>
    <row r="39" spans="1:3">
      <c r="A39" s="11" t="s">
        <v>1145</v>
      </c>
      <c r="B39" s="12">
        <v>9780325143989</v>
      </c>
      <c r="C39" s="73">
        <v>838.25</v>
      </c>
    </row>
    <row r="40" spans="1:3">
      <c r="A40" s="11" t="s">
        <v>1146</v>
      </c>
      <c r="B40" s="12">
        <v>9780325144016</v>
      </c>
      <c r="C40" s="73">
        <v>838.25</v>
      </c>
    </row>
    <row r="41" spans="1:3">
      <c r="A41" s="11" t="s">
        <v>1147</v>
      </c>
      <c r="B41" s="12">
        <v>9780325144047</v>
      </c>
      <c r="C41" s="73">
        <v>838.25</v>
      </c>
    </row>
    <row r="42" spans="1:3">
      <c r="A42" s="11" t="s">
        <v>1148</v>
      </c>
      <c r="B42" s="12">
        <v>9780325144078</v>
      </c>
      <c r="C42" s="73">
        <v>838.25</v>
      </c>
    </row>
    <row r="43" spans="1:3">
      <c r="A43" s="11" t="s">
        <v>1149</v>
      </c>
      <c r="B43" s="12">
        <v>9780325144092</v>
      </c>
      <c r="C43" s="73">
        <v>838.25</v>
      </c>
    </row>
    <row r="44" spans="1:3">
      <c r="A44" s="11" t="s">
        <v>1150</v>
      </c>
      <c r="B44" s="12">
        <v>9780325112701</v>
      </c>
      <c r="C44" s="73">
        <v>838.25</v>
      </c>
    </row>
    <row r="45" spans="1:3">
      <c r="A45" s="11" t="s">
        <v>1151</v>
      </c>
      <c r="B45" s="12">
        <v>9780325110929</v>
      </c>
      <c r="C45" s="73">
        <v>838.25</v>
      </c>
    </row>
    <row r="46" spans="1:3">
      <c r="B46" s="12"/>
    </row>
    <row r="47" spans="1:3">
      <c r="A47" s="30" t="s">
        <v>1152</v>
      </c>
      <c r="B47" s="38"/>
      <c r="C47" s="86"/>
    </row>
    <row r="48" spans="1:3">
      <c r="A48" s="11" t="s">
        <v>1153</v>
      </c>
      <c r="B48" s="12">
        <v>9780325098616</v>
      </c>
      <c r="C48" s="73">
        <v>206.95</v>
      </c>
    </row>
    <row r="49" spans="1:5">
      <c r="A49" s="11" t="s">
        <v>1154</v>
      </c>
      <c r="B49" s="12">
        <v>9780325098623</v>
      </c>
      <c r="C49" s="73">
        <v>206.95</v>
      </c>
      <c r="E49" s="57"/>
    </row>
    <row r="50" spans="1:5">
      <c r="A50" s="11" t="s">
        <v>1155</v>
      </c>
      <c r="B50" s="12">
        <v>9780325098630</v>
      </c>
      <c r="C50" s="73">
        <v>206.95</v>
      </c>
      <c r="E50" s="57"/>
    </row>
    <row r="51" spans="1:5">
      <c r="A51" s="11" t="s">
        <v>1156</v>
      </c>
      <c r="B51" s="12">
        <v>9780325098647</v>
      </c>
      <c r="C51" s="73">
        <v>206.95</v>
      </c>
      <c r="E51" s="57"/>
    </row>
    <row r="52" spans="1:5">
      <c r="A52" s="11" t="s">
        <v>1157</v>
      </c>
      <c r="B52" s="12">
        <v>9780325098654</v>
      </c>
      <c r="C52" s="73">
        <v>206.95</v>
      </c>
      <c r="E52" s="57"/>
    </row>
    <row r="53" spans="1:5">
      <c r="A53" s="11" t="s">
        <v>1158</v>
      </c>
      <c r="B53" s="12">
        <v>9780325098661</v>
      </c>
      <c r="C53" s="73">
        <v>206.95</v>
      </c>
      <c r="E53" s="57"/>
    </row>
    <row r="54" spans="1:5">
      <c r="A54" s="11" t="s">
        <v>1159</v>
      </c>
      <c r="B54" s="12">
        <v>9780325098678</v>
      </c>
      <c r="C54" s="73">
        <v>206.95</v>
      </c>
      <c r="E54" s="57"/>
    </row>
    <row r="55" spans="1:5">
      <c r="B55" s="12"/>
      <c r="E55" s="57"/>
    </row>
    <row r="56" spans="1:5">
      <c r="A56" s="30" t="s">
        <v>1160</v>
      </c>
      <c r="B56" s="38"/>
      <c r="C56" s="86"/>
      <c r="D56" s="68"/>
      <c r="E56" s="57"/>
    </row>
    <row r="57" spans="1:5">
      <c r="A57" s="11" t="s">
        <v>1161</v>
      </c>
      <c r="B57" s="12">
        <v>9780325120010</v>
      </c>
      <c r="C57" s="73">
        <v>206.95</v>
      </c>
      <c r="E57" s="124" t="s">
        <v>1135</v>
      </c>
    </row>
    <row r="58" spans="1:5">
      <c r="A58" s="11" t="s">
        <v>1162</v>
      </c>
      <c r="B58" s="12">
        <v>9780325118666</v>
      </c>
      <c r="C58" s="73">
        <v>206.95</v>
      </c>
      <c r="E58" s="124" t="s">
        <v>1135</v>
      </c>
    </row>
    <row r="59" spans="1:5">
      <c r="A59" s="11" t="s">
        <v>1163</v>
      </c>
      <c r="B59" s="12">
        <v>9780325118802</v>
      </c>
      <c r="C59" s="73">
        <v>206.95</v>
      </c>
      <c r="E59" s="124" t="s">
        <v>1135</v>
      </c>
    </row>
    <row r="60" spans="1:5">
      <c r="A60" s="11" t="s">
        <v>1164</v>
      </c>
      <c r="B60" s="12">
        <v>9780325118819</v>
      </c>
      <c r="C60" s="73">
        <v>206.95</v>
      </c>
      <c r="E60" s="124" t="s">
        <v>1137</v>
      </c>
    </row>
    <row r="61" spans="1:5">
      <c r="A61" s="11" t="s">
        <v>1165</v>
      </c>
      <c r="B61" s="12">
        <v>9780325118826</v>
      </c>
      <c r="C61" s="73">
        <v>206.95</v>
      </c>
      <c r="E61" s="124" t="s">
        <v>1137</v>
      </c>
    </row>
    <row r="62" spans="1:5">
      <c r="A62" s="11" t="s">
        <v>1166</v>
      </c>
      <c r="B62" s="12">
        <v>9780325118833</v>
      </c>
      <c r="C62" s="73">
        <v>206.95</v>
      </c>
      <c r="E62" s="124" t="s">
        <v>1135</v>
      </c>
    </row>
    <row r="63" spans="1:5">
      <c r="A63" s="11" t="s">
        <v>1167</v>
      </c>
      <c r="B63" s="12">
        <v>9780325118840</v>
      </c>
      <c r="C63" s="73">
        <v>206.95</v>
      </c>
      <c r="E63" s="124" t="s">
        <v>1135</v>
      </c>
    </row>
    <row r="65" spans="1:5">
      <c r="A65" s="30" t="s">
        <v>1168</v>
      </c>
      <c r="B65" s="38"/>
      <c r="C65" s="86"/>
      <c r="D65" s="68"/>
      <c r="E65" s="57"/>
    </row>
    <row r="66" spans="1:5">
      <c r="A66" s="11" t="s">
        <v>1169</v>
      </c>
      <c r="B66" s="12">
        <v>9780325097176</v>
      </c>
      <c r="C66" s="119">
        <v>6100.5</v>
      </c>
      <c r="E66" s="57"/>
    </row>
    <row r="67" spans="1:5">
      <c r="A67" s="11" t="s">
        <v>1170</v>
      </c>
      <c r="B67" s="12">
        <v>9780325108087</v>
      </c>
      <c r="C67" s="119">
        <v>6100.5</v>
      </c>
      <c r="E67" s="57"/>
    </row>
    <row r="68" spans="1:5">
      <c r="A68" s="11" t="s">
        <v>1171</v>
      </c>
      <c r="B68" s="12">
        <v>9780325108049</v>
      </c>
      <c r="C68" s="119">
        <v>11730.95</v>
      </c>
      <c r="E68" s="124" t="s">
        <v>1135</v>
      </c>
    </row>
    <row r="69" spans="1:5">
      <c r="A69" s="11" t="s">
        <v>1172</v>
      </c>
      <c r="B69" s="12">
        <v>9780325108094</v>
      </c>
      <c r="C69" s="119">
        <v>6100.5</v>
      </c>
      <c r="E69" s="57"/>
    </row>
    <row r="70" spans="1:5">
      <c r="A70" s="11" t="s">
        <v>1173</v>
      </c>
      <c r="B70" s="12">
        <v>9780325108056</v>
      </c>
      <c r="C70" s="119">
        <v>11730.95</v>
      </c>
      <c r="E70" s="124" t="s">
        <v>1135</v>
      </c>
    </row>
    <row r="71" spans="1:5">
      <c r="A71" s="11" t="s">
        <v>1174</v>
      </c>
      <c r="B71" s="12">
        <v>9780325108100</v>
      </c>
      <c r="C71" s="119">
        <v>6100.5</v>
      </c>
      <c r="E71" s="57"/>
    </row>
    <row r="72" spans="1:5">
      <c r="A72" s="11" t="s">
        <v>1175</v>
      </c>
      <c r="B72" s="12">
        <v>9780325108063</v>
      </c>
      <c r="C72" s="119">
        <v>11730.95</v>
      </c>
      <c r="E72" s="124" t="s">
        <v>1135</v>
      </c>
    </row>
    <row r="73" spans="1:5">
      <c r="A73" s="11" t="s">
        <v>1176</v>
      </c>
      <c r="B73" s="12">
        <v>9780325108117</v>
      </c>
      <c r="C73" s="73">
        <v>12200</v>
      </c>
      <c r="E73" s="57"/>
    </row>
    <row r="74" spans="1:5">
      <c r="A74" s="11" t="s">
        <v>1177</v>
      </c>
      <c r="B74" s="12">
        <v>9780325112107</v>
      </c>
      <c r="C74" s="73">
        <v>11133.15</v>
      </c>
      <c r="E74" s="57"/>
    </row>
    <row r="75" spans="1:5">
      <c r="A75" s="11" t="s">
        <v>1178</v>
      </c>
      <c r="B75" s="12">
        <v>9780325112114</v>
      </c>
      <c r="C75" s="73">
        <v>10555.95</v>
      </c>
      <c r="E75" s="57"/>
    </row>
    <row r="76" spans="1:5">
      <c r="A76" s="11" t="s">
        <v>1179</v>
      </c>
      <c r="B76" s="12">
        <v>9780325112121</v>
      </c>
      <c r="C76" s="73">
        <v>9176.9500000000007</v>
      </c>
      <c r="E76" s="57"/>
    </row>
    <row r="77" spans="1:5">
      <c r="B77" s="12"/>
      <c r="E77" s="57"/>
    </row>
    <row r="78" spans="1:5">
      <c r="A78" s="30" t="s">
        <v>1180</v>
      </c>
      <c r="B78" s="38"/>
      <c r="C78" s="86"/>
      <c r="D78" s="68"/>
      <c r="E78" s="57"/>
    </row>
    <row r="79" spans="1:5">
      <c r="A79" s="11" t="s">
        <v>1181</v>
      </c>
      <c r="B79" s="12">
        <v>9780325108162</v>
      </c>
      <c r="C79" s="73">
        <v>2699.95</v>
      </c>
      <c r="E79" s="57"/>
    </row>
    <row r="80" spans="1:5">
      <c r="A80" s="11" t="s">
        <v>1182</v>
      </c>
      <c r="B80" s="12">
        <v>9780325108179</v>
      </c>
      <c r="C80" s="73">
        <v>2699.95</v>
      </c>
      <c r="E80" s="57"/>
    </row>
    <row r="81" spans="1:3">
      <c r="A81" s="11" t="s">
        <v>1183</v>
      </c>
      <c r="B81" s="12">
        <v>9780325108186</v>
      </c>
      <c r="C81" s="73">
        <v>2699.95</v>
      </c>
    </row>
    <row r="82" spans="1:3">
      <c r="A82" s="11" t="s">
        <v>1184</v>
      </c>
      <c r="B82" s="12">
        <v>9780325108193</v>
      </c>
      <c r="C82" s="73">
        <v>2858.95</v>
      </c>
    </row>
    <row r="83" spans="1:3">
      <c r="A83" s="11" t="s">
        <v>1185</v>
      </c>
      <c r="B83" s="12">
        <v>9780325112183</v>
      </c>
      <c r="C83" s="73">
        <v>4503.1499999999996</v>
      </c>
    </row>
    <row r="84" spans="1:3">
      <c r="A84" s="11" t="s">
        <v>1186</v>
      </c>
      <c r="B84" s="12">
        <v>9780325112190</v>
      </c>
      <c r="C84" s="73">
        <v>4503.1499999999996</v>
      </c>
    </row>
    <row r="85" spans="1:3">
      <c r="A85" s="11" t="s">
        <v>1187</v>
      </c>
      <c r="B85" s="12">
        <v>9780325112206</v>
      </c>
      <c r="C85" s="73">
        <v>4503.1499999999996</v>
      </c>
    </row>
    <row r="86" spans="1:3">
      <c r="B86" s="12"/>
    </row>
    <row r="87" spans="1:3">
      <c r="A87" s="30" t="s">
        <v>1188</v>
      </c>
      <c r="B87" s="38"/>
      <c r="C87" s="86"/>
    </row>
    <row r="88" spans="1:3">
      <c r="A88" s="11" t="s">
        <v>1189</v>
      </c>
      <c r="B88" s="12">
        <v>9780325098326</v>
      </c>
      <c r="C88" s="73">
        <v>2540.75</v>
      </c>
    </row>
    <row r="89" spans="1:3">
      <c r="A89" s="11" t="s">
        <v>1190</v>
      </c>
      <c r="B89" s="12">
        <v>9780325112459</v>
      </c>
      <c r="C89" s="73">
        <v>2540.75</v>
      </c>
    </row>
    <row r="90" spans="1:3">
      <c r="A90" s="11" t="s">
        <v>1191</v>
      </c>
      <c r="B90" s="12">
        <v>9780325098340</v>
      </c>
      <c r="C90" s="73">
        <v>2540.75</v>
      </c>
    </row>
    <row r="91" spans="1:3">
      <c r="A91" s="11" t="s">
        <v>1192</v>
      </c>
      <c r="B91" s="12">
        <v>9780325108148</v>
      </c>
      <c r="C91" s="73">
        <v>3660.75</v>
      </c>
    </row>
    <row r="92" spans="1:3">
      <c r="A92" s="11" t="s">
        <v>1193</v>
      </c>
      <c r="B92" s="12">
        <v>9780325108155</v>
      </c>
      <c r="C92" s="73">
        <v>3872.95</v>
      </c>
    </row>
    <row r="93" spans="1:3">
      <c r="A93" s="11" t="s">
        <v>1194</v>
      </c>
      <c r="B93" s="12">
        <v>9780325112169</v>
      </c>
      <c r="C93" s="73">
        <v>3872.95</v>
      </c>
    </row>
    <row r="94" spans="1:3">
      <c r="A94" s="11" t="s">
        <v>1195</v>
      </c>
      <c r="B94" s="12">
        <v>9780325112176</v>
      </c>
      <c r="C94" s="73">
        <v>3872.95</v>
      </c>
    </row>
    <row r="95" spans="1:3">
      <c r="B95" s="12"/>
    </row>
    <row r="96" spans="1:3">
      <c r="A96" s="30" t="s">
        <v>1196</v>
      </c>
      <c r="B96" s="38"/>
      <c r="C96" s="86"/>
    </row>
    <row r="97" spans="1:7">
      <c r="A97" s="11" t="s">
        <v>1197</v>
      </c>
      <c r="B97" s="12">
        <v>9780325051284</v>
      </c>
      <c r="C97" s="73">
        <v>54.95</v>
      </c>
    </row>
    <row r="98" spans="1:7">
      <c r="A98" s="11" t="s">
        <v>1198</v>
      </c>
      <c r="B98" s="12">
        <v>9780325099255</v>
      </c>
      <c r="C98" s="73">
        <v>167.5</v>
      </c>
      <c r="E98" s="134" t="s">
        <v>1112</v>
      </c>
      <c r="F98" s="133"/>
      <c r="G98" s="133"/>
    </row>
    <row r="99" spans="1:7">
      <c r="A99" s="11" t="s">
        <v>1199</v>
      </c>
      <c r="B99" s="12">
        <v>9780325086842</v>
      </c>
      <c r="C99" s="73">
        <v>97.95</v>
      </c>
    </row>
    <row r="100" spans="1:7">
      <c r="A100" s="11" t="s">
        <v>1200</v>
      </c>
      <c r="B100" s="12">
        <v>9780325089652</v>
      </c>
      <c r="C100" s="73">
        <v>57.15</v>
      </c>
    </row>
    <row r="101" spans="1:7">
      <c r="A101" s="11" t="s">
        <v>1201</v>
      </c>
      <c r="B101" s="12">
        <v>9780325089669</v>
      </c>
      <c r="C101" s="73">
        <v>57.15</v>
      </c>
    </row>
    <row r="102" spans="1:7">
      <c r="A102" s="11" t="s">
        <v>1202</v>
      </c>
      <c r="B102" s="12">
        <v>9780325131399</v>
      </c>
      <c r="C102" s="73">
        <v>54.95</v>
      </c>
    </row>
    <row r="103" spans="1:7">
      <c r="A103" s="11" t="s">
        <v>1203</v>
      </c>
      <c r="B103" s="12">
        <v>9780325131559</v>
      </c>
      <c r="C103" s="73">
        <v>57.15</v>
      </c>
    </row>
    <row r="104" spans="1:7">
      <c r="A104" s="11" t="s">
        <v>1204</v>
      </c>
      <c r="B104" s="12">
        <v>9780325053615</v>
      </c>
      <c r="C104" s="73">
        <v>83.15</v>
      </c>
    </row>
    <row r="105" spans="1:7">
      <c r="A105" s="11" t="s">
        <v>1205</v>
      </c>
      <c r="B105" s="12">
        <v>9780325053622</v>
      </c>
      <c r="C105" s="73">
        <v>360.95</v>
      </c>
    </row>
    <row r="106" spans="1:7">
      <c r="A106" s="11" t="s">
        <v>1206</v>
      </c>
      <c r="B106" s="12">
        <v>9780325042855</v>
      </c>
      <c r="C106" s="73">
        <v>83.15</v>
      </c>
    </row>
    <row r="107" spans="1:7">
      <c r="A107" s="11" t="s">
        <v>1207</v>
      </c>
      <c r="B107" s="12">
        <v>9780325042862</v>
      </c>
      <c r="C107" s="73">
        <v>360.95</v>
      </c>
    </row>
    <row r="108" spans="1:7">
      <c r="A108" s="11" t="s">
        <v>1208</v>
      </c>
      <c r="B108" s="12">
        <v>9780325042879</v>
      </c>
      <c r="C108" s="73">
        <v>83.15</v>
      </c>
    </row>
    <row r="109" spans="1:7">
      <c r="A109" s="11" t="s">
        <v>1209</v>
      </c>
      <c r="B109" s="12">
        <v>9780325042886</v>
      </c>
      <c r="C109" s="73">
        <v>360.95</v>
      </c>
    </row>
    <row r="110" spans="1:7">
      <c r="A110" s="11" t="s">
        <v>1210</v>
      </c>
      <c r="B110" s="12">
        <v>9780325136295</v>
      </c>
      <c r="C110" s="73">
        <v>145.5</v>
      </c>
    </row>
    <row r="111" spans="1:7">
      <c r="A111" s="11" t="s">
        <v>1211</v>
      </c>
      <c r="B111" s="12">
        <v>9780325136288</v>
      </c>
      <c r="C111" s="73">
        <v>145.5</v>
      </c>
    </row>
    <row r="112" spans="1:7">
      <c r="A112" s="11" t="s">
        <v>1212</v>
      </c>
      <c r="B112" s="12">
        <v>9780325131566</v>
      </c>
      <c r="C112" s="73">
        <v>114.5</v>
      </c>
    </row>
    <row r="113" spans="1:3">
      <c r="A113" s="11" t="s">
        <v>1213</v>
      </c>
      <c r="B113" s="12">
        <v>9780325133713</v>
      </c>
      <c r="C113" s="73">
        <v>48.95</v>
      </c>
    </row>
    <row r="115" spans="1:3">
      <c r="A115" s="30" t="s">
        <v>1214</v>
      </c>
      <c r="B115" s="38"/>
      <c r="C115" s="86"/>
    </row>
    <row r="117" spans="1:3">
      <c r="A117" s="32" t="s">
        <v>1215</v>
      </c>
      <c r="B117" s="33"/>
      <c r="C117" s="85"/>
    </row>
    <row r="118" spans="1:3">
      <c r="A118" s="11" t="s">
        <v>1216</v>
      </c>
      <c r="B118" s="12">
        <v>9780325120591</v>
      </c>
      <c r="C118" s="73">
        <v>675.95</v>
      </c>
    </row>
    <row r="119" spans="1:3">
      <c r="A119" s="11" t="s">
        <v>1217</v>
      </c>
      <c r="B119" s="12">
        <v>9780325120614</v>
      </c>
      <c r="C119" s="73">
        <v>675.95</v>
      </c>
    </row>
    <row r="120" spans="1:3">
      <c r="A120" s="11" t="s">
        <v>1218</v>
      </c>
      <c r="B120" s="12">
        <v>9780325120638</v>
      </c>
      <c r="C120" s="73">
        <v>675.95</v>
      </c>
    </row>
    <row r="121" spans="1:3">
      <c r="A121" s="11" t="s">
        <v>1219</v>
      </c>
      <c r="B121" s="12">
        <v>9780325120652</v>
      </c>
      <c r="C121" s="73">
        <v>675.95</v>
      </c>
    </row>
    <row r="122" spans="1:3">
      <c r="A122" s="11" t="s">
        <v>1220</v>
      </c>
      <c r="B122" s="12">
        <v>9780325120676</v>
      </c>
      <c r="C122" s="73">
        <v>675.95</v>
      </c>
    </row>
    <row r="123" spans="1:3">
      <c r="A123" s="11" t="s">
        <v>1221</v>
      </c>
      <c r="B123" s="12">
        <v>9780325120690</v>
      </c>
      <c r="C123" s="73">
        <v>675.95</v>
      </c>
    </row>
    <row r="124" spans="1:3">
      <c r="A124" s="11" t="s">
        <v>1222</v>
      </c>
      <c r="B124" s="12">
        <v>9780325120713</v>
      </c>
      <c r="C124" s="73">
        <v>675.95</v>
      </c>
    </row>
    <row r="125" spans="1:3">
      <c r="A125" s="11" t="s">
        <v>1223</v>
      </c>
      <c r="B125" s="12">
        <v>9780325120737</v>
      </c>
      <c r="C125" s="73">
        <v>675.95</v>
      </c>
    </row>
    <row r="126" spans="1:3">
      <c r="A126" s="11" t="s">
        <v>1224</v>
      </c>
      <c r="B126" s="12">
        <v>9780325120751</v>
      </c>
      <c r="C126" s="73">
        <v>675.95</v>
      </c>
    </row>
    <row r="127" spans="1:3">
      <c r="A127" s="11" t="s">
        <v>1225</v>
      </c>
      <c r="B127" s="12">
        <v>9780325120775</v>
      </c>
      <c r="C127" s="73">
        <v>675.95</v>
      </c>
    </row>
    <row r="128" spans="1:3">
      <c r="A128" s="11" t="s">
        <v>1226</v>
      </c>
      <c r="B128" s="12">
        <v>9780325120799</v>
      </c>
      <c r="C128" s="73">
        <v>675.95</v>
      </c>
    </row>
    <row r="129" spans="1:3">
      <c r="A129" s="11" t="s">
        <v>1227</v>
      </c>
      <c r="B129" s="12">
        <v>9780325120812</v>
      </c>
      <c r="C129" s="73">
        <v>675.95</v>
      </c>
    </row>
    <row r="130" spans="1:3">
      <c r="A130" s="11" t="s">
        <v>1228</v>
      </c>
      <c r="B130" s="12">
        <v>9780325120836</v>
      </c>
      <c r="C130" s="73">
        <v>675.95</v>
      </c>
    </row>
    <row r="131" spans="1:3">
      <c r="A131" s="11" t="s">
        <v>1229</v>
      </c>
      <c r="B131" s="12">
        <v>9780325120850</v>
      </c>
      <c r="C131" s="73">
        <v>675.95</v>
      </c>
    </row>
    <row r="132" spans="1:3">
      <c r="A132" s="11" t="s">
        <v>1230</v>
      </c>
      <c r="B132" s="12">
        <v>9780325120874</v>
      </c>
      <c r="C132" s="73">
        <v>675.95</v>
      </c>
    </row>
    <row r="133" spans="1:3">
      <c r="A133" s="11" t="s">
        <v>1231</v>
      </c>
      <c r="B133" s="12">
        <v>9780325120898</v>
      </c>
      <c r="C133" s="73">
        <v>675.95</v>
      </c>
    </row>
    <row r="134" spans="1:3">
      <c r="A134" s="11" t="s">
        <v>1232</v>
      </c>
      <c r="B134" s="12">
        <v>9780325120911</v>
      </c>
      <c r="C134" s="73">
        <v>675.95</v>
      </c>
    </row>
    <row r="135" spans="1:3">
      <c r="A135" s="11" t="s">
        <v>1233</v>
      </c>
      <c r="B135" s="12">
        <v>9780325120935</v>
      </c>
      <c r="C135" s="73">
        <v>675.95</v>
      </c>
    </row>
    <row r="136" spans="1:3">
      <c r="A136" s="11" t="s">
        <v>1234</v>
      </c>
      <c r="B136" s="12">
        <v>9780325120959</v>
      </c>
      <c r="C136" s="73">
        <v>675.95</v>
      </c>
    </row>
    <row r="137" spans="1:3">
      <c r="A137" s="11" t="s">
        <v>1235</v>
      </c>
      <c r="B137" s="12">
        <v>9780325120973</v>
      </c>
      <c r="C137" s="73">
        <v>675.95</v>
      </c>
    </row>
    <row r="139" spans="1:3">
      <c r="A139" s="32" t="s">
        <v>1236</v>
      </c>
      <c r="B139" s="33"/>
      <c r="C139" s="85"/>
    </row>
    <row r="140" spans="1:3">
      <c r="A140" s="11" t="s">
        <v>1237</v>
      </c>
      <c r="B140" s="12">
        <v>9780325120997</v>
      </c>
      <c r="C140" s="73">
        <v>675.95</v>
      </c>
    </row>
    <row r="141" spans="1:3">
      <c r="A141" s="11" t="s">
        <v>1238</v>
      </c>
      <c r="B141" s="12">
        <v>9780325121017</v>
      </c>
      <c r="C141" s="73">
        <v>675.95</v>
      </c>
    </row>
    <row r="142" spans="1:3">
      <c r="A142" s="11" t="s">
        <v>1239</v>
      </c>
      <c r="B142" s="12">
        <v>9780325121031</v>
      </c>
      <c r="C142" s="73">
        <v>675.95</v>
      </c>
    </row>
    <row r="143" spans="1:3">
      <c r="A143" s="11" t="s">
        <v>1240</v>
      </c>
      <c r="B143" s="12">
        <v>9780325121055</v>
      </c>
      <c r="C143" s="73">
        <v>675.95</v>
      </c>
    </row>
    <row r="144" spans="1:3">
      <c r="A144" s="11" t="s">
        <v>1241</v>
      </c>
      <c r="B144" s="12">
        <v>9780325121079</v>
      </c>
      <c r="C144" s="73">
        <v>675.95</v>
      </c>
    </row>
    <row r="145" spans="1:3">
      <c r="A145" s="11" t="s">
        <v>1242</v>
      </c>
      <c r="B145" s="12">
        <v>9780325121093</v>
      </c>
      <c r="C145" s="73">
        <v>675.95</v>
      </c>
    </row>
    <row r="146" spans="1:3">
      <c r="A146" s="11" t="s">
        <v>1243</v>
      </c>
      <c r="B146" s="12">
        <v>9780325121116</v>
      </c>
      <c r="C146" s="73">
        <v>675.95</v>
      </c>
    </row>
    <row r="147" spans="1:3">
      <c r="A147" s="11" t="s">
        <v>1244</v>
      </c>
      <c r="B147" s="12">
        <v>9780325121130</v>
      </c>
      <c r="C147" s="73">
        <v>675.95</v>
      </c>
    </row>
    <row r="148" spans="1:3">
      <c r="A148" s="11" t="s">
        <v>1245</v>
      </c>
      <c r="B148" s="12">
        <v>9780325121154</v>
      </c>
      <c r="C148" s="73">
        <v>675.95</v>
      </c>
    </row>
    <row r="149" spans="1:3">
      <c r="A149" s="11" t="s">
        <v>1246</v>
      </c>
      <c r="B149" s="12">
        <v>9780325121178</v>
      </c>
      <c r="C149" s="73">
        <v>675.95</v>
      </c>
    </row>
    <row r="150" spans="1:3">
      <c r="A150" s="11" t="s">
        <v>1247</v>
      </c>
      <c r="B150" s="12">
        <v>9780325121192</v>
      </c>
      <c r="C150" s="73">
        <v>675.95</v>
      </c>
    </row>
    <row r="151" spans="1:3">
      <c r="A151" s="11" t="s">
        <v>1248</v>
      </c>
      <c r="B151" s="12">
        <v>9780325121215</v>
      </c>
      <c r="C151" s="73">
        <v>675.95</v>
      </c>
    </row>
    <row r="152" spans="1:3">
      <c r="A152" s="11" t="s">
        <v>1249</v>
      </c>
      <c r="B152" s="12">
        <v>9780325121239</v>
      </c>
      <c r="C152" s="73">
        <v>675.95</v>
      </c>
    </row>
    <row r="153" spans="1:3">
      <c r="A153" s="11" t="s">
        <v>1250</v>
      </c>
      <c r="B153" s="12">
        <v>9780325121253</v>
      </c>
      <c r="C153" s="73">
        <v>675.95</v>
      </c>
    </row>
    <row r="154" spans="1:3">
      <c r="A154" s="11" t="s">
        <v>1251</v>
      </c>
      <c r="B154" s="12">
        <v>9780325121277</v>
      </c>
      <c r="C154" s="73">
        <v>675.95</v>
      </c>
    </row>
    <row r="155" spans="1:3">
      <c r="A155" s="11" t="s">
        <v>1252</v>
      </c>
      <c r="B155" s="12">
        <v>9780325121291</v>
      </c>
      <c r="C155" s="73">
        <v>675.95</v>
      </c>
    </row>
    <row r="156" spans="1:3">
      <c r="A156" s="11" t="s">
        <v>1253</v>
      </c>
      <c r="B156" s="12">
        <v>9780325121314</v>
      </c>
      <c r="C156" s="73">
        <v>675.95</v>
      </c>
    </row>
    <row r="157" spans="1:3">
      <c r="A157" s="11" t="s">
        <v>1254</v>
      </c>
      <c r="B157" s="12">
        <v>9780325121338</v>
      </c>
      <c r="C157" s="73">
        <v>675.95</v>
      </c>
    </row>
    <row r="158" spans="1:3">
      <c r="A158" s="11" t="s">
        <v>1255</v>
      </c>
      <c r="B158" s="12">
        <v>9780325121352</v>
      </c>
      <c r="C158" s="73">
        <v>675.95</v>
      </c>
    </row>
    <row r="159" spans="1:3">
      <c r="A159" s="11" t="s">
        <v>1256</v>
      </c>
      <c r="B159" s="12">
        <v>9780325121376</v>
      </c>
      <c r="C159" s="73">
        <v>675.95</v>
      </c>
    </row>
    <row r="161" spans="1:3">
      <c r="A161" s="32" t="s">
        <v>1257</v>
      </c>
      <c r="B161" s="33"/>
      <c r="C161" s="85"/>
    </row>
    <row r="162" spans="1:3">
      <c r="A162" s="11" t="s">
        <v>1258</v>
      </c>
      <c r="B162" s="12">
        <v>9780325121390</v>
      </c>
      <c r="C162" s="73">
        <v>675.95</v>
      </c>
    </row>
    <row r="163" spans="1:3">
      <c r="A163" s="11" t="s">
        <v>1259</v>
      </c>
      <c r="B163" s="12">
        <v>9780325121413</v>
      </c>
      <c r="C163" s="73">
        <v>675.95</v>
      </c>
    </row>
    <row r="164" spans="1:3">
      <c r="A164" s="11" t="s">
        <v>1260</v>
      </c>
      <c r="B164" s="12">
        <v>9780325121437</v>
      </c>
      <c r="C164" s="73">
        <v>675.95</v>
      </c>
    </row>
    <row r="165" spans="1:3">
      <c r="A165" s="11" t="s">
        <v>1261</v>
      </c>
      <c r="B165" s="12">
        <v>9780325121451</v>
      </c>
      <c r="C165" s="73">
        <v>675.95</v>
      </c>
    </row>
    <row r="166" spans="1:3">
      <c r="A166" s="11" t="s">
        <v>1262</v>
      </c>
      <c r="B166" s="12">
        <v>9780325121475</v>
      </c>
      <c r="C166" s="73">
        <v>675.95</v>
      </c>
    </row>
    <row r="167" spans="1:3">
      <c r="A167" s="11" t="s">
        <v>1263</v>
      </c>
      <c r="B167" s="12">
        <v>9780325121499</v>
      </c>
      <c r="C167" s="73">
        <v>675.95</v>
      </c>
    </row>
    <row r="168" spans="1:3">
      <c r="A168" s="11" t="s">
        <v>1264</v>
      </c>
      <c r="B168" s="12">
        <v>9780325121512</v>
      </c>
      <c r="C168" s="73">
        <v>675.95</v>
      </c>
    </row>
    <row r="169" spans="1:3">
      <c r="A169" s="11" t="s">
        <v>1265</v>
      </c>
      <c r="B169" s="12">
        <v>9780325121536</v>
      </c>
      <c r="C169" s="73">
        <v>675.95</v>
      </c>
    </row>
    <row r="170" spans="1:3">
      <c r="A170" s="11" t="s">
        <v>1266</v>
      </c>
      <c r="B170" s="12">
        <v>9780325121550</v>
      </c>
      <c r="C170" s="73">
        <v>675.95</v>
      </c>
    </row>
    <row r="171" spans="1:3">
      <c r="A171" s="11" t="s">
        <v>1267</v>
      </c>
      <c r="B171" s="12">
        <v>9780325121574</v>
      </c>
      <c r="C171" s="73">
        <v>675.95</v>
      </c>
    </row>
    <row r="172" spans="1:3">
      <c r="A172" s="11" t="s">
        <v>1268</v>
      </c>
      <c r="B172" s="12">
        <v>9780325121598</v>
      </c>
      <c r="C172" s="73">
        <v>675.95</v>
      </c>
    </row>
    <row r="173" spans="1:3">
      <c r="A173" s="11" t="s">
        <v>1269</v>
      </c>
      <c r="B173" s="12">
        <v>9780325121611</v>
      </c>
      <c r="C173" s="73">
        <v>675.95</v>
      </c>
    </row>
    <row r="174" spans="1:3">
      <c r="A174" s="11" t="s">
        <v>1270</v>
      </c>
      <c r="B174" s="12">
        <v>9780325121635</v>
      </c>
      <c r="C174" s="73">
        <v>675.95</v>
      </c>
    </row>
    <row r="175" spans="1:3">
      <c r="A175" s="11" t="s">
        <v>1271</v>
      </c>
      <c r="B175" s="12">
        <v>9780325121659</v>
      </c>
      <c r="C175" s="73">
        <v>675.95</v>
      </c>
    </row>
    <row r="176" spans="1:3">
      <c r="A176" s="11" t="s">
        <v>1272</v>
      </c>
      <c r="B176" s="12">
        <v>9780325121673</v>
      </c>
      <c r="C176" s="73">
        <v>675.95</v>
      </c>
    </row>
    <row r="177" spans="1:3">
      <c r="A177" s="11" t="s">
        <v>1273</v>
      </c>
      <c r="B177" s="12">
        <v>9780325121697</v>
      </c>
      <c r="C177" s="73">
        <v>675.95</v>
      </c>
    </row>
    <row r="178" spans="1:3">
      <c r="A178" s="11" t="s">
        <v>1274</v>
      </c>
      <c r="B178" s="12">
        <v>9780325121710</v>
      </c>
      <c r="C178" s="73">
        <v>675.95</v>
      </c>
    </row>
    <row r="179" spans="1:3">
      <c r="A179" s="11" t="s">
        <v>1275</v>
      </c>
      <c r="B179" s="12">
        <v>9780325121734</v>
      </c>
      <c r="C179" s="73">
        <v>675.95</v>
      </c>
    </row>
    <row r="180" spans="1:3">
      <c r="A180" s="11" t="s">
        <v>1276</v>
      </c>
      <c r="B180" s="12">
        <v>9780325121758</v>
      </c>
      <c r="C180" s="73">
        <v>675.95</v>
      </c>
    </row>
    <row r="181" spans="1:3">
      <c r="A181" s="11" t="s">
        <v>1277</v>
      </c>
      <c r="B181" s="12">
        <v>9780325121772</v>
      </c>
      <c r="C181" s="73">
        <v>337.95</v>
      </c>
    </row>
    <row r="182" spans="1:3">
      <c r="A182" s="11" t="s">
        <v>1278</v>
      </c>
      <c r="B182" s="12">
        <v>9780325121796</v>
      </c>
      <c r="C182" s="73">
        <v>337.95</v>
      </c>
    </row>
    <row r="184" spans="1:3">
      <c r="A184" s="32" t="s">
        <v>1279</v>
      </c>
      <c r="B184" s="33"/>
      <c r="C184" s="85"/>
    </row>
    <row r="185" spans="1:3">
      <c r="A185" s="11" t="s">
        <v>1280</v>
      </c>
      <c r="B185" s="12">
        <v>9780325121819</v>
      </c>
      <c r="C185" s="73">
        <v>675.95</v>
      </c>
    </row>
    <row r="186" spans="1:3">
      <c r="A186" s="11" t="s">
        <v>1281</v>
      </c>
      <c r="B186" s="12">
        <v>9780325121833</v>
      </c>
      <c r="C186" s="73">
        <v>675.95</v>
      </c>
    </row>
    <row r="187" spans="1:3">
      <c r="A187" s="11" t="s">
        <v>1282</v>
      </c>
      <c r="B187" s="12">
        <v>9780325121857</v>
      </c>
      <c r="C187" s="73">
        <v>675.95</v>
      </c>
    </row>
    <row r="188" spans="1:3">
      <c r="A188" s="11" t="s">
        <v>1283</v>
      </c>
      <c r="B188" s="12">
        <v>9780325121871</v>
      </c>
      <c r="C188" s="73">
        <v>675.95</v>
      </c>
    </row>
    <row r="189" spans="1:3">
      <c r="A189" s="11" t="s">
        <v>1284</v>
      </c>
      <c r="B189" s="12">
        <v>9780325121895</v>
      </c>
      <c r="C189" s="73">
        <v>675.95</v>
      </c>
    </row>
    <row r="190" spans="1:3">
      <c r="A190" s="11" t="s">
        <v>1285</v>
      </c>
      <c r="B190" s="12">
        <v>9780325121918</v>
      </c>
      <c r="C190" s="73">
        <v>675.95</v>
      </c>
    </row>
    <row r="191" spans="1:3">
      <c r="A191" s="11" t="s">
        <v>1286</v>
      </c>
      <c r="B191" s="12">
        <v>9780325121932</v>
      </c>
      <c r="C191" s="73">
        <v>675.95</v>
      </c>
    </row>
    <row r="192" spans="1:3">
      <c r="A192" s="11" t="s">
        <v>1287</v>
      </c>
      <c r="B192" s="12">
        <v>9780325121956</v>
      </c>
      <c r="C192" s="73">
        <v>675.95</v>
      </c>
    </row>
    <row r="193" spans="1:3">
      <c r="A193" s="11" t="s">
        <v>1288</v>
      </c>
      <c r="B193" s="12">
        <v>9780325121970</v>
      </c>
      <c r="C193" s="73">
        <v>675.95</v>
      </c>
    </row>
    <row r="194" spans="1:3">
      <c r="A194" s="11" t="s">
        <v>1289</v>
      </c>
      <c r="B194" s="12">
        <v>9780325121994</v>
      </c>
      <c r="C194" s="73">
        <v>675.95</v>
      </c>
    </row>
    <row r="195" spans="1:3">
      <c r="A195" s="11" t="s">
        <v>1290</v>
      </c>
      <c r="B195" s="12">
        <v>9780325122014</v>
      </c>
      <c r="C195" s="73">
        <v>337.95</v>
      </c>
    </row>
    <row r="196" spans="1:3">
      <c r="A196" s="11" t="s">
        <v>1291</v>
      </c>
      <c r="B196" s="12">
        <v>9780325122038</v>
      </c>
      <c r="C196" s="73">
        <v>675.95</v>
      </c>
    </row>
    <row r="197" spans="1:3">
      <c r="A197" s="11" t="s">
        <v>1292</v>
      </c>
      <c r="B197" s="12">
        <v>9780325122052</v>
      </c>
      <c r="C197" s="73">
        <v>675.95</v>
      </c>
    </row>
    <row r="198" spans="1:3">
      <c r="A198" s="11" t="s">
        <v>1293</v>
      </c>
      <c r="B198" s="12">
        <v>9780325122076</v>
      </c>
      <c r="C198" s="73">
        <v>675.95</v>
      </c>
    </row>
    <row r="199" spans="1:3">
      <c r="A199" s="11" t="s">
        <v>1294</v>
      </c>
      <c r="B199" s="12">
        <v>9780325122090</v>
      </c>
      <c r="C199" s="73">
        <v>675.95</v>
      </c>
    </row>
    <row r="200" spans="1:3">
      <c r="A200" s="11" t="s">
        <v>1295</v>
      </c>
      <c r="B200" s="12">
        <v>9780325122113</v>
      </c>
      <c r="C200" s="73">
        <v>675.95</v>
      </c>
    </row>
    <row r="201" spans="1:3">
      <c r="A201" s="11" t="s">
        <v>1296</v>
      </c>
      <c r="B201" s="12">
        <v>9780325122137</v>
      </c>
      <c r="C201" s="73">
        <v>675.95</v>
      </c>
    </row>
    <row r="202" spans="1:3">
      <c r="A202" s="11" t="s">
        <v>1297</v>
      </c>
      <c r="B202" s="12">
        <v>9780325122151</v>
      </c>
      <c r="C202" s="73">
        <v>675.95</v>
      </c>
    </row>
    <row r="203" spans="1:3">
      <c r="A203" s="11" t="s">
        <v>1298</v>
      </c>
      <c r="B203" s="12">
        <v>9780325122175</v>
      </c>
      <c r="C203" s="73">
        <v>337.95</v>
      </c>
    </row>
    <row r="204" spans="1:3">
      <c r="A204" s="11" t="s">
        <v>1299</v>
      </c>
      <c r="B204" s="12">
        <v>9780325122199</v>
      </c>
      <c r="C204" s="73">
        <v>675.95</v>
      </c>
    </row>
    <row r="205" spans="1:3">
      <c r="A205" s="11" t="s">
        <v>1300</v>
      </c>
      <c r="B205" s="12">
        <v>9780325122212</v>
      </c>
      <c r="C205" s="73">
        <v>675.95</v>
      </c>
    </row>
    <row r="207" spans="1:3">
      <c r="A207" s="32" t="s">
        <v>1301</v>
      </c>
      <c r="B207" s="33"/>
      <c r="C207" s="85"/>
    </row>
    <row r="208" spans="1:3">
      <c r="A208" s="11" t="s">
        <v>1302</v>
      </c>
      <c r="B208" s="12">
        <v>9780325122236</v>
      </c>
      <c r="C208" s="73">
        <v>337.95</v>
      </c>
    </row>
    <row r="209" spans="1:3">
      <c r="A209" s="11" t="s">
        <v>1303</v>
      </c>
      <c r="B209" s="12">
        <v>9780325122250</v>
      </c>
      <c r="C209" s="73">
        <v>675.95</v>
      </c>
    </row>
    <row r="210" spans="1:3">
      <c r="A210" s="11" t="s">
        <v>1304</v>
      </c>
      <c r="B210" s="12">
        <v>9780325122274</v>
      </c>
      <c r="C210" s="73">
        <v>337.95</v>
      </c>
    </row>
    <row r="211" spans="1:3">
      <c r="A211" s="11" t="s">
        <v>1305</v>
      </c>
      <c r="B211" s="12">
        <v>9780325122298</v>
      </c>
      <c r="C211" s="73">
        <v>675.95</v>
      </c>
    </row>
    <row r="212" spans="1:3">
      <c r="A212" s="11" t="s">
        <v>1306</v>
      </c>
      <c r="B212" s="12">
        <v>9780325122311</v>
      </c>
      <c r="C212" s="73">
        <v>337.95</v>
      </c>
    </row>
    <row r="213" spans="1:3">
      <c r="A213" s="11" t="s">
        <v>1307</v>
      </c>
      <c r="B213" s="12">
        <v>9780325122335</v>
      </c>
      <c r="C213" s="73">
        <v>675.95</v>
      </c>
    </row>
    <row r="214" spans="1:3">
      <c r="A214" s="11" t="s">
        <v>1308</v>
      </c>
      <c r="B214" s="12">
        <v>9780325122359</v>
      </c>
      <c r="C214" s="73">
        <v>675.95</v>
      </c>
    </row>
    <row r="215" spans="1:3">
      <c r="A215" s="11" t="s">
        <v>1309</v>
      </c>
      <c r="B215" s="12">
        <v>9780325122373</v>
      </c>
      <c r="C215" s="73">
        <v>675.95</v>
      </c>
    </row>
    <row r="216" spans="1:3">
      <c r="A216" s="11" t="s">
        <v>1310</v>
      </c>
      <c r="B216" s="12">
        <v>9780325122397</v>
      </c>
      <c r="C216" s="73">
        <v>675.95</v>
      </c>
    </row>
    <row r="217" spans="1:3">
      <c r="A217" s="11" t="s">
        <v>1311</v>
      </c>
      <c r="B217" s="12">
        <v>9780325122410</v>
      </c>
      <c r="C217" s="73">
        <v>675.95</v>
      </c>
    </row>
    <row r="218" spans="1:3">
      <c r="A218" s="11" t="s">
        <v>1312</v>
      </c>
      <c r="B218" s="12">
        <v>9780325122434</v>
      </c>
      <c r="C218" s="73">
        <v>675.95</v>
      </c>
    </row>
    <row r="219" spans="1:3">
      <c r="A219" s="11" t="s">
        <v>1313</v>
      </c>
      <c r="B219" s="12">
        <v>9780325122458</v>
      </c>
      <c r="C219" s="73">
        <v>675.95</v>
      </c>
    </row>
    <row r="220" spans="1:3">
      <c r="A220" s="11" t="s">
        <v>1314</v>
      </c>
      <c r="B220" s="12">
        <v>9780325122472</v>
      </c>
      <c r="C220" s="73">
        <v>675.95</v>
      </c>
    </row>
    <row r="221" spans="1:3">
      <c r="A221" s="11" t="s">
        <v>1315</v>
      </c>
      <c r="B221" s="12">
        <v>9780325122496</v>
      </c>
      <c r="C221" s="73">
        <v>675.95</v>
      </c>
    </row>
    <row r="222" spans="1:3">
      <c r="A222" s="11" t="s">
        <v>1316</v>
      </c>
      <c r="B222" s="12">
        <v>9780325122519</v>
      </c>
      <c r="C222" s="73">
        <v>675.95</v>
      </c>
    </row>
    <row r="223" spans="1:3">
      <c r="A223" s="11" t="s">
        <v>1317</v>
      </c>
      <c r="B223" s="12">
        <v>9780325122533</v>
      </c>
      <c r="C223" s="73">
        <v>675.95</v>
      </c>
    </row>
    <row r="224" spans="1:3">
      <c r="A224" s="11" t="s">
        <v>1318</v>
      </c>
      <c r="B224" s="12">
        <v>9780325122557</v>
      </c>
      <c r="C224" s="73">
        <v>675.95</v>
      </c>
    </row>
    <row r="225" spans="1:3">
      <c r="A225" s="11" t="s">
        <v>1319</v>
      </c>
      <c r="B225" s="12">
        <v>9780325122571</v>
      </c>
      <c r="C225" s="73">
        <v>675.95</v>
      </c>
    </row>
    <row r="226" spans="1:3">
      <c r="A226" s="11" t="s">
        <v>1320</v>
      </c>
      <c r="B226" s="12">
        <v>9780325122595</v>
      </c>
      <c r="C226" s="73">
        <v>675.95</v>
      </c>
    </row>
    <row r="227" spans="1:3">
      <c r="A227" s="11" t="s">
        <v>1321</v>
      </c>
      <c r="B227" s="12">
        <v>9780325122618</v>
      </c>
      <c r="C227" s="73">
        <v>337.95</v>
      </c>
    </row>
    <row r="229" spans="1:3">
      <c r="A229" s="32" t="s">
        <v>1322</v>
      </c>
      <c r="B229" s="33"/>
      <c r="C229" s="85"/>
    </row>
    <row r="230" spans="1:3">
      <c r="A230" s="11" t="s">
        <v>1323</v>
      </c>
      <c r="B230" s="12">
        <v>9780325122694</v>
      </c>
      <c r="C230" s="73">
        <v>675.95</v>
      </c>
    </row>
    <row r="231" spans="1:3">
      <c r="A231" s="11" t="s">
        <v>1324</v>
      </c>
      <c r="B231" s="12">
        <v>9780325122717</v>
      </c>
      <c r="C231" s="73">
        <v>675.95</v>
      </c>
    </row>
    <row r="232" spans="1:3">
      <c r="A232" s="11" t="s">
        <v>1325</v>
      </c>
      <c r="B232" s="12">
        <v>9780325122731</v>
      </c>
      <c r="C232" s="73">
        <v>675.95</v>
      </c>
    </row>
    <row r="233" spans="1:3">
      <c r="A233" s="11" t="s">
        <v>1326</v>
      </c>
      <c r="B233" s="12">
        <v>9780325122755</v>
      </c>
      <c r="C233" s="73">
        <v>675.95</v>
      </c>
    </row>
    <row r="234" spans="1:3">
      <c r="A234" s="11" t="s">
        <v>1327</v>
      </c>
      <c r="B234" s="12">
        <v>9780325122779</v>
      </c>
      <c r="C234" s="73">
        <v>675.95</v>
      </c>
    </row>
    <row r="235" spans="1:3">
      <c r="A235" s="11" t="s">
        <v>1328</v>
      </c>
      <c r="B235" s="12">
        <v>9780325122793</v>
      </c>
      <c r="C235" s="73">
        <v>675.95</v>
      </c>
    </row>
    <row r="236" spans="1:3">
      <c r="A236" s="11" t="s">
        <v>1329</v>
      </c>
      <c r="B236" s="12">
        <v>9780325122816</v>
      </c>
      <c r="C236" s="73">
        <v>675.95</v>
      </c>
    </row>
    <row r="237" spans="1:3">
      <c r="A237" s="11" t="s">
        <v>1330</v>
      </c>
      <c r="B237" s="12">
        <v>9780325122830</v>
      </c>
      <c r="C237" s="73">
        <v>675.95</v>
      </c>
    </row>
    <row r="238" spans="1:3">
      <c r="A238" s="11" t="s">
        <v>1331</v>
      </c>
      <c r="B238" s="12">
        <v>9780325122854</v>
      </c>
      <c r="C238" s="73">
        <v>337.95</v>
      </c>
    </row>
    <row r="239" spans="1:3">
      <c r="A239" s="11" t="s">
        <v>1332</v>
      </c>
      <c r="B239" s="12">
        <v>9780325122878</v>
      </c>
      <c r="C239" s="73">
        <v>675.95</v>
      </c>
    </row>
    <row r="240" spans="1:3">
      <c r="A240" s="11" t="s">
        <v>1333</v>
      </c>
      <c r="B240" s="12">
        <v>9780325122892</v>
      </c>
      <c r="C240" s="73">
        <v>675.95</v>
      </c>
    </row>
    <row r="241" spans="1:3">
      <c r="A241" s="11" t="s">
        <v>1334</v>
      </c>
      <c r="B241" s="12">
        <v>9780325122915</v>
      </c>
      <c r="C241" s="73">
        <v>675.95</v>
      </c>
    </row>
    <row r="242" spans="1:3">
      <c r="A242" s="11" t="s">
        <v>1335</v>
      </c>
      <c r="B242" s="12">
        <v>9780325122939</v>
      </c>
      <c r="C242" s="73">
        <v>675.95</v>
      </c>
    </row>
    <row r="243" spans="1:3">
      <c r="A243" s="11" t="s">
        <v>1336</v>
      </c>
      <c r="B243" s="12">
        <v>9780325122953</v>
      </c>
      <c r="C243" s="73">
        <v>675.95</v>
      </c>
    </row>
    <row r="244" spans="1:3">
      <c r="A244" s="11" t="s">
        <v>1337</v>
      </c>
      <c r="B244" s="12">
        <v>9780325122977</v>
      </c>
      <c r="C244" s="73">
        <v>675.95</v>
      </c>
    </row>
    <row r="246" spans="1:3">
      <c r="A246" s="32" t="s">
        <v>1338</v>
      </c>
      <c r="B246" s="33"/>
      <c r="C246" s="85"/>
    </row>
    <row r="247" spans="1:3">
      <c r="A247" s="11" t="s">
        <v>1339</v>
      </c>
      <c r="B247" s="12">
        <v>9780325123035</v>
      </c>
      <c r="C247" s="73">
        <v>675.95</v>
      </c>
    </row>
    <row r="248" spans="1:3">
      <c r="A248" s="11" t="s">
        <v>1340</v>
      </c>
      <c r="B248" s="12">
        <v>9780325123059</v>
      </c>
      <c r="C248" s="73">
        <v>337.95</v>
      </c>
    </row>
    <row r="249" spans="1:3">
      <c r="A249" s="11" t="s">
        <v>1341</v>
      </c>
      <c r="B249" s="12">
        <v>9780325123097</v>
      </c>
      <c r="C249" s="73">
        <v>675.95</v>
      </c>
    </row>
    <row r="250" spans="1:3">
      <c r="A250" s="11" t="s">
        <v>1342</v>
      </c>
      <c r="B250" s="12">
        <v>9780325123110</v>
      </c>
      <c r="C250" s="73">
        <v>337.95</v>
      </c>
    </row>
    <row r="251" spans="1:3">
      <c r="A251" s="11" t="s">
        <v>1343</v>
      </c>
      <c r="B251" s="12">
        <v>9780325123134</v>
      </c>
      <c r="C251" s="73">
        <v>675.95</v>
      </c>
    </row>
    <row r="252" spans="1:3">
      <c r="A252" s="11" t="s">
        <v>1344</v>
      </c>
      <c r="B252" s="12">
        <v>9780325123158</v>
      </c>
      <c r="C252" s="73">
        <v>675.95</v>
      </c>
    </row>
    <row r="253" spans="1:3">
      <c r="A253" s="11" t="s">
        <v>1345</v>
      </c>
      <c r="B253" s="12">
        <v>9780325123172</v>
      </c>
      <c r="C253" s="73">
        <v>675.95</v>
      </c>
    </row>
    <row r="254" spans="1:3">
      <c r="A254" s="11" t="s">
        <v>1346</v>
      </c>
      <c r="B254" s="12">
        <v>9780325123196</v>
      </c>
      <c r="C254" s="73">
        <v>675.95</v>
      </c>
    </row>
    <row r="255" spans="1:3">
      <c r="A255" s="11" t="s">
        <v>1347</v>
      </c>
      <c r="B255" s="12">
        <v>9780325123219</v>
      </c>
      <c r="C255" s="73">
        <v>675.95</v>
      </c>
    </row>
    <row r="256" spans="1:3">
      <c r="A256" s="11" t="s">
        <v>1348</v>
      </c>
      <c r="B256" s="12">
        <v>9780325123233</v>
      </c>
      <c r="C256" s="73">
        <v>675.95</v>
      </c>
    </row>
    <row r="257" spans="1:3">
      <c r="A257" s="11" t="s">
        <v>1349</v>
      </c>
      <c r="B257" s="12">
        <v>9780325123257</v>
      </c>
      <c r="C257" s="73">
        <v>675.95</v>
      </c>
    </row>
    <row r="258" spans="1:3">
      <c r="A258" s="11" t="s">
        <v>1350</v>
      </c>
      <c r="B258" s="12">
        <v>9780325123271</v>
      </c>
      <c r="C258" s="73">
        <v>675.95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C6AFB-6BDE-4FF2-B6C6-F39F40122D4A}">
  <sheetPr>
    <tabColor rgb="FFE4C9FF"/>
  </sheetPr>
  <dimension ref="A1:B46"/>
  <sheetViews>
    <sheetView workbookViewId="0">
      <selection activeCell="B11" sqref="B11"/>
    </sheetView>
  </sheetViews>
  <sheetFormatPr defaultRowHeight="15"/>
  <cols>
    <col min="1" max="1" width="14.28515625" customWidth="1"/>
    <col min="2" max="2" width="40.7109375" customWidth="1"/>
  </cols>
  <sheetData>
    <row r="1" spans="1:2" ht="21.75" customHeight="1">
      <c r="A1" s="118" t="s">
        <v>16</v>
      </c>
      <c r="B1" s="117"/>
    </row>
    <row r="2" spans="1:2" ht="9.75" customHeight="1"/>
    <row r="3" spans="1:2">
      <c r="A3" s="116" t="s">
        <v>17</v>
      </c>
      <c r="B3" s="116" t="s">
        <v>18</v>
      </c>
    </row>
    <row r="4" spans="1:2">
      <c r="A4" s="5">
        <v>1</v>
      </c>
      <c r="B4" s="7" t="s">
        <v>19</v>
      </c>
    </row>
    <row r="5" spans="1:2">
      <c r="A5" s="5">
        <v>2</v>
      </c>
      <c r="B5" s="7" t="s">
        <v>20</v>
      </c>
    </row>
    <row r="6" spans="1:2">
      <c r="A6" s="5">
        <v>3</v>
      </c>
      <c r="B6" s="7" t="s">
        <v>21</v>
      </c>
    </row>
    <row r="7" spans="1:2">
      <c r="A7" s="5">
        <v>4</v>
      </c>
      <c r="B7" s="7" t="s">
        <v>22</v>
      </c>
    </row>
    <row r="8" spans="1:2">
      <c r="A8" s="5">
        <v>5</v>
      </c>
      <c r="B8" s="7" t="s">
        <v>23</v>
      </c>
    </row>
    <row r="9" spans="1:2">
      <c r="A9" s="5">
        <v>6</v>
      </c>
      <c r="B9" s="7" t="s">
        <v>24</v>
      </c>
    </row>
    <row r="10" spans="1:2">
      <c r="A10" s="5">
        <v>7</v>
      </c>
      <c r="B10" s="7" t="s">
        <v>25</v>
      </c>
    </row>
    <row r="11" spans="1:2">
      <c r="A11" s="5">
        <v>8</v>
      </c>
      <c r="B11" s="7" t="s">
        <v>26</v>
      </c>
    </row>
    <row r="12" spans="1:2">
      <c r="A12" s="5">
        <v>9</v>
      </c>
      <c r="B12" s="7" t="s">
        <v>27</v>
      </c>
    </row>
    <row r="13" spans="1:2">
      <c r="A13" s="5">
        <v>10</v>
      </c>
      <c r="B13" s="7" t="s">
        <v>28</v>
      </c>
    </row>
    <row r="14" spans="1:2">
      <c r="A14" s="5">
        <v>11</v>
      </c>
      <c r="B14" s="7" t="s">
        <v>29</v>
      </c>
    </row>
    <row r="15" spans="1:2">
      <c r="A15" s="5">
        <v>12</v>
      </c>
      <c r="B15" s="7" t="s">
        <v>30</v>
      </c>
    </row>
    <row r="16" spans="1:2">
      <c r="A16" s="5">
        <v>13</v>
      </c>
      <c r="B16" s="7" t="s">
        <v>31</v>
      </c>
    </row>
    <row r="17" spans="1:2">
      <c r="A17" s="5">
        <v>14</v>
      </c>
      <c r="B17" s="7" t="s">
        <v>32</v>
      </c>
    </row>
    <row r="18" spans="1:2">
      <c r="A18" s="5">
        <v>15</v>
      </c>
      <c r="B18" s="7" t="s">
        <v>33</v>
      </c>
    </row>
    <row r="19" spans="1:2">
      <c r="A19" s="5">
        <v>16</v>
      </c>
      <c r="B19" s="7" t="s">
        <v>34</v>
      </c>
    </row>
    <row r="20" spans="1:2">
      <c r="A20" s="5">
        <v>17</v>
      </c>
      <c r="B20" s="7" t="s">
        <v>35</v>
      </c>
    </row>
    <row r="21" spans="1:2">
      <c r="A21" s="5">
        <v>18</v>
      </c>
      <c r="B21" s="7" t="s">
        <v>36</v>
      </c>
    </row>
    <row r="22" spans="1:2">
      <c r="A22" s="5">
        <v>19</v>
      </c>
      <c r="B22" s="7" t="s">
        <v>37</v>
      </c>
    </row>
    <row r="23" spans="1:2">
      <c r="A23" s="5">
        <v>20</v>
      </c>
      <c r="B23" s="7" t="s">
        <v>38</v>
      </c>
    </row>
    <row r="24" spans="1:2">
      <c r="A24" s="5">
        <v>21</v>
      </c>
      <c r="B24" s="7" t="s">
        <v>39</v>
      </c>
    </row>
    <row r="25" spans="1:2">
      <c r="A25" s="5">
        <v>22</v>
      </c>
      <c r="B25" s="7" t="s">
        <v>40</v>
      </c>
    </row>
    <row r="26" spans="1:2">
      <c r="A26" s="5">
        <v>23</v>
      </c>
      <c r="B26" s="7" t="s">
        <v>41</v>
      </c>
    </row>
    <row r="27" spans="1:2">
      <c r="A27" s="5">
        <v>24</v>
      </c>
      <c r="B27" s="7" t="s">
        <v>42</v>
      </c>
    </row>
    <row r="28" spans="1:2">
      <c r="A28" s="5">
        <v>25</v>
      </c>
      <c r="B28" s="7" t="s">
        <v>43</v>
      </c>
    </row>
    <row r="29" spans="1:2">
      <c r="A29" s="5">
        <v>26</v>
      </c>
      <c r="B29" s="7" t="s">
        <v>44</v>
      </c>
    </row>
    <row r="30" spans="1:2">
      <c r="A30" s="5">
        <v>27</v>
      </c>
      <c r="B30" s="7" t="s">
        <v>45</v>
      </c>
    </row>
    <row r="31" spans="1:2">
      <c r="A31" s="5">
        <v>28</v>
      </c>
      <c r="B31" s="7" t="s">
        <v>46</v>
      </c>
    </row>
    <row r="32" spans="1:2">
      <c r="A32" s="5">
        <v>29</v>
      </c>
      <c r="B32" s="7" t="s">
        <v>47</v>
      </c>
    </row>
    <row r="33" spans="1:2">
      <c r="A33" s="5">
        <v>30</v>
      </c>
      <c r="B33" s="7" t="s">
        <v>48</v>
      </c>
    </row>
    <row r="34" spans="1:2">
      <c r="A34" s="5">
        <v>31</v>
      </c>
      <c r="B34" s="6" t="s">
        <v>49</v>
      </c>
    </row>
    <row r="35" spans="1:2">
      <c r="A35" s="5">
        <v>32</v>
      </c>
      <c r="B35" s="6" t="s">
        <v>50</v>
      </c>
    </row>
    <row r="36" spans="1:2">
      <c r="A36" s="5">
        <v>33</v>
      </c>
      <c r="B36" s="6" t="s">
        <v>51</v>
      </c>
    </row>
    <row r="37" spans="1:2">
      <c r="A37" s="5">
        <v>34</v>
      </c>
      <c r="B37" s="6" t="s">
        <v>52</v>
      </c>
    </row>
    <row r="38" spans="1:2">
      <c r="A38" s="5">
        <v>35</v>
      </c>
      <c r="B38" s="6" t="s">
        <v>53</v>
      </c>
    </row>
    <row r="39" spans="1:2">
      <c r="A39" s="5">
        <v>36</v>
      </c>
      <c r="B39" s="7" t="s">
        <v>54</v>
      </c>
    </row>
    <row r="40" spans="1:2">
      <c r="A40" s="5">
        <v>37</v>
      </c>
      <c r="B40" s="7" t="s">
        <v>55</v>
      </c>
    </row>
    <row r="41" spans="1:2">
      <c r="A41" s="5">
        <v>38</v>
      </c>
      <c r="B41" s="7" t="s">
        <v>56</v>
      </c>
    </row>
    <row r="42" spans="1:2">
      <c r="A42" s="5">
        <v>39</v>
      </c>
      <c r="B42" s="7" t="s">
        <v>57</v>
      </c>
    </row>
    <row r="43" spans="1:2">
      <c r="A43" s="5">
        <v>40</v>
      </c>
      <c r="B43" s="7" t="s">
        <v>58</v>
      </c>
    </row>
    <row r="44" spans="1:2">
      <c r="A44" s="5">
        <v>41</v>
      </c>
      <c r="B44" s="7" t="s">
        <v>59</v>
      </c>
    </row>
    <row r="45" spans="1:2">
      <c r="A45" s="5">
        <v>42</v>
      </c>
      <c r="B45" s="7" t="s">
        <v>60</v>
      </c>
    </row>
    <row r="46" spans="1:2">
      <c r="A46" s="5">
        <v>43</v>
      </c>
      <c r="B46" s="7" t="s">
        <v>61</v>
      </c>
    </row>
  </sheetData>
  <hyperlinks>
    <hyperlink ref="B5" location="'Bounce Back!'!A1" display="Bounce Back!" xr:uid="{DA364C46-BA09-439A-95E7-7D22F281DF85}"/>
    <hyperlink ref="B6" location="'Bug Club'!A1" display="Bug Club" xr:uid="{3C086FD6-79BA-4AF0-B024-AF29A2AD07F2}"/>
    <hyperlink ref="B9" location="'Bug Club Plays'!A1" display="Bug Club Plays" xr:uid="{33658055-EC15-4DDD-BBAF-B7B79CD8275C}"/>
    <hyperlink ref="B18" location="'Fountas &amp; Pinnell BAS'!A1" display="'Fountas &amp; Pinnell BAS" xr:uid="{F4713E13-8B11-440B-8B8C-C84357F32DF1}"/>
    <hyperlink ref="B19" location="'Fountas &amp; Pinnell Classroom'!A1" display="'Fountas &amp; Pinnell Classroom" xr:uid="{365C71E5-C401-4004-8C69-07394CA4A38F}"/>
    <hyperlink ref="B20" location="'Fountas &amp; Pinnell LLI'!A1" display="'Fountas &amp; Pinnell LLI" xr:uid="{AF4AD0B3-F69D-4075-BC9C-9C69B1E65E39}"/>
    <hyperlink ref="B22" location="'Jennifer Serravallo'!A1" display="Jennifer Serravallo" xr:uid="{B0C418D8-838F-4DB2-A3E1-FAE49316DA06}"/>
    <hyperlink ref="B23" location="'Lucy Calkins UOS'!A1" display="Lucy Calkins Units of Study" xr:uid="{AE258596-DF3A-4105-9210-49B7A530E3DD}"/>
    <hyperlink ref="B24" location="'Nitty Gritty'!A1" display="'Nitty Gritty" xr:uid="{D85A04C2-E1C7-47DF-86D4-97470E185B5C}"/>
    <hyperlink ref="B27" location="'Pearson Chapters'!A1" display="'Pearson Chapters" xr:uid="{B07DB295-0E5C-4C84-A626-9BCAD2FBCB27}"/>
    <hyperlink ref="B28" location="'Pearson English 3-6'!A1" display="'Pearson English 3-6" xr:uid="{FB8D9C48-4DF1-45D6-903A-067EDEA08AA3}"/>
    <hyperlink ref="B31" location="'Rapid Phonics'!A1" display="'Rapid Phonics" xr:uid="{0E54D7BC-9010-4CF3-9312-7F58AF7CDEF2}"/>
    <hyperlink ref="B32" location="'Rapid Reading'!A1" display="'Rapid Reading" xr:uid="{E45FD01E-6E90-45CD-8F43-F3406B60D65A}"/>
    <hyperlink ref="B33" location="'Red Rocket Readers'!A1" display="'Red Rocket Readers" xr:uid="{D4622595-C805-43AE-9E8B-A8AA3AF11310}"/>
    <hyperlink ref="B34" location="Rigby!A1" display="Rigby" xr:uid="{43DA4F14-86CE-4C34-9111-6502795D3719}"/>
    <hyperlink ref="B35" location="'Sails Literacy'!A1" display="Sails Literacy" xr:uid="{1AE174A3-9441-4D45-B097-799B61B1D895}"/>
    <hyperlink ref="B38" location="'Sharing Our Stories'!A1" display="Sharing Our Stories" xr:uid="{8B4C6D0A-94C5-4E9C-BB00-2FDE650C24AD}"/>
    <hyperlink ref="B39" location="'Sheena Cameron'!A1" display="'Sheena Cameron" xr:uid="{8F6BC032-8BA7-4886-82ED-45A7208F88C6}"/>
    <hyperlink ref="B45" location="'Word Study'!A1" display="Word Study (previously Words Their Way)" xr:uid="{99EA9EFA-0A2F-40F6-AB11-F6F1246AD3E5}"/>
    <hyperlink ref="B7" location="'Bug Club Phonics'!A1" display="Bug Club Phonics" xr:uid="{853FAE60-BAA0-4D47-AD4A-A03DA22C072E}"/>
    <hyperlink ref="B8" location="'Bug Club Phonic Fiction Readers'!A1" display="'Bug Club Phonic Fiction Readers" xr:uid="{5841A1B7-6731-4BD2-80D2-2DB10C4A5BE5}"/>
    <hyperlink ref="B4" location="'ActiveLearn Primary'!A1" display="ActiveLearn Primary" xr:uid="{9507D246-F1F6-4681-8E6A-E930FE0483A1}"/>
    <hyperlink ref="B16" location="'Enrich-e-matics'!A1" display="Enrich-e-matics" xr:uid="{02DF19DE-3107-4B43-A18A-9176E6DB71CE}"/>
    <hyperlink ref="B15" location="'Discovering Science'!A1" display="Discovering Science" xr:uid="{0CCDB946-7457-4962-ABAC-24F0FD8693AE}"/>
    <hyperlink ref="B14" location="'Discovering History'!A1" display="Discovering History" xr:uid="{73642E83-7D12-4481-B0BA-13E6963DF37F}"/>
    <hyperlink ref="B13" location="'Discovering Geography'!A1" display="Discovering Geography" xr:uid="{07FAFF93-9F69-4F2D-8EA6-7FE3136497B8}"/>
    <hyperlink ref="B12" location="'Comprehension Once a Week'!A1" display="Comprehension Once a Week" xr:uid="{776D426E-D8E0-440E-84B3-732A3CD41064}"/>
    <hyperlink ref="B11" location="'Catching on to Comprehension'!A1" display="Catching on to Comprehension" xr:uid="{4084CBFA-599C-40CA-ABC9-A26736D50A54}"/>
    <hyperlink ref="B43" location="'Toe by Toe'!A1" display="Toe by Toe" xr:uid="{40EB1630-ACCE-4C41-B05D-DA50685F345B}"/>
    <hyperlink ref="B42" location="'Take-home Reading Journals'!A1" display="Take-home Reading Journals" xr:uid="{DD055D24-9C45-4865-8213-ACAF07D3EE82}"/>
    <hyperlink ref="B41" location="'Spelling Matters'!A1" display="Spelling Matters" xr:uid="{8763ABD3-6FC8-4B09-9162-56916911767E}"/>
    <hyperlink ref="B37" location="'Signpost Maths'!A1" display="Signpost Maths" xr:uid="{89B6CAAE-C0EF-4B5A-A490-D46A1EA0A55C}"/>
    <hyperlink ref="B36" location="'Science Readers'!A1" display="Science Readers" xr:uid="{34364A24-C929-44F4-B0FB-B01BB9DBCCAF}"/>
    <hyperlink ref="B30" location="'Professional Books'!A1" display="Professional Books" xr:uid="{4865E1F0-51D3-4BF8-ABF1-E81AEC9C53A7}"/>
    <hyperlink ref="B46" location="'Word Up!'!A1" display="Word Up!" xr:uid="{4E9C64A2-A453-49B2-8B56-6C6FF9A27358}"/>
    <hyperlink ref="B44" location="'What the Science of Reading...'!A1" display="What the Science of Reading Says..." xr:uid="{7AC407A1-7BB7-4B3D-96AF-2DAA343336F8}"/>
    <hyperlink ref="B21" location="'Handwriting'!A1" display="Handwriting" xr:uid="{40258BE8-0FE3-4DB4-BCFB-619F2AF46293}"/>
    <hyperlink ref="B10" location="'Building Connections'!A1" display="Building Connections" xr:uid="{960433D8-7C3E-4059-803E-CB8CDFA45F7C}"/>
    <hyperlink ref="B40" location="'Sheena Cameron &amp; Louise Dempsey'!A1" display="Sheena Cameron &amp; Louise Dempsey" xr:uid="{99E34430-6A6E-4910-A171-16F21579FE8D}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B9FA-38B8-45F9-93D3-0B8E78FD5D3A}">
  <sheetPr>
    <tabColor rgb="FFA9EBE9"/>
  </sheetPr>
  <dimension ref="A1:H34"/>
  <sheetViews>
    <sheetView topLeftCell="A21" workbookViewId="0">
      <selection activeCell="A14" sqref="A14:B35"/>
    </sheetView>
  </sheetViews>
  <sheetFormatPr defaultRowHeight="15"/>
  <cols>
    <col min="1" max="1" width="88.85546875" style="11" customWidth="1"/>
    <col min="2" max="2" width="26.7109375" style="11" customWidth="1"/>
    <col min="3" max="3" width="14.28515625" style="87" customWidth="1"/>
    <col min="4" max="16384" width="9.140625" style="11"/>
  </cols>
  <sheetData>
    <row r="1" spans="1:8" s="35" customFormat="1">
      <c r="A1" s="30" t="s">
        <v>62</v>
      </c>
      <c r="B1" s="30" t="s">
        <v>35</v>
      </c>
      <c r="C1" s="63"/>
      <c r="D1" s="68"/>
    </row>
    <row r="3" spans="1:8" s="36" customFormat="1">
      <c r="A3" s="39" t="s">
        <v>63</v>
      </c>
      <c r="B3" s="40" t="s">
        <v>64</v>
      </c>
      <c r="C3" s="52" t="s">
        <v>65</v>
      </c>
      <c r="D3" s="52"/>
    </row>
    <row r="4" spans="1:8" s="36" customFormat="1">
      <c r="A4" s="11" t="s">
        <v>1351</v>
      </c>
      <c r="B4" s="122">
        <v>9780325021102</v>
      </c>
      <c r="C4" s="123">
        <v>60.25</v>
      </c>
      <c r="D4" s="123"/>
      <c r="E4" s="125" t="s">
        <v>1135</v>
      </c>
    </row>
    <row r="6" spans="1:8">
      <c r="A6" s="30" t="s">
        <v>1352</v>
      </c>
      <c r="B6" s="38"/>
      <c r="C6" s="89"/>
      <c r="D6" s="89"/>
    </row>
    <row r="7" spans="1:8">
      <c r="A7" s="11" t="s">
        <v>1353</v>
      </c>
      <c r="B7" s="12">
        <v>9780325060774</v>
      </c>
      <c r="C7" s="75">
        <v>5293.75</v>
      </c>
      <c r="D7" s="57"/>
    </row>
    <row r="8" spans="1:8">
      <c r="A8" s="11" t="s">
        <v>1354</v>
      </c>
      <c r="B8" s="12">
        <v>9780325092973</v>
      </c>
      <c r="C8" s="75">
        <v>1963.5</v>
      </c>
      <c r="D8" s="57"/>
      <c r="E8" s="134" t="s">
        <v>1112</v>
      </c>
      <c r="F8" s="134"/>
      <c r="G8" s="134"/>
      <c r="H8" s="134"/>
    </row>
    <row r="9" spans="1:8">
      <c r="A9" s="11" t="s">
        <v>1355</v>
      </c>
      <c r="B9" s="12">
        <v>9780325093000</v>
      </c>
      <c r="C9" s="75">
        <v>3130.5</v>
      </c>
      <c r="D9" s="57"/>
      <c r="E9" s="134" t="s">
        <v>1112</v>
      </c>
      <c r="F9" s="133"/>
      <c r="G9" s="133"/>
    </row>
    <row r="10" spans="1:8">
      <c r="B10" s="12"/>
      <c r="C10" s="75"/>
      <c r="D10" s="57"/>
    </row>
    <row r="11" spans="1:8">
      <c r="A11" s="30" t="s">
        <v>1356</v>
      </c>
      <c r="B11" s="38"/>
      <c r="C11" s="69"/>
      <c r="D11" s="89"/>
    </row>
    <row r="12" spans="1:8">
      <c r="A12" s="11" t="s">
        <v>1357</v>
      </c>
      <c r="B12" s="12">
        <v>9780325060798</v>
      </c>
      <c r="C12" s="75">
        <v>6354.5</v>
      </c>
      <c r="D12" s="57"/>
    </row>
    <row r="13" spans="1:8">
      <c r="A13" s="11" t="s">
        <v>1358</v>
      </c>
      <c r="B13" s="12">
        <v>9780325092980</v>
      </c>
      <c r="C13" s="75">
        <v>1963.5</v>
      </c>
      <c r="D13" s="57"/>
      <c r="E13" s="134" t="s">
        <v>1112</v>
      </c>
      <c r="F13" s="133"/>
      <c r="G13" s="133"/>
      <c r="H13" s="133"/>
    </row>
    <row r="14" spans="1:8">
      <c r="A14" s="11" t="s">
        <v>1359</v>
      </c>
      <c r="B14" s="12">
        <v>9780325093017</v>
      </c>
      <c r="C14" s="75">
        <v>3130.5</v>
      </c>
      <c r="D14" s="57"/>
      <c r="E14" s="134" t="s">
        <v>1112</v>
      </c>
      <c r="F14" s="133"/>
      <c r="G14" s="133"/>
      <c r="H14" s="133"/>
    </row>
    <row r="15" spans="1:8">
      <c r="A15" s="11" t="s">
        <v>1360</v>
      </c>
      <c r="B15" s="12">
        <v>9780325088457</v>
      </c>
      <c r="C15" s="75">
        <v>760.15</v>
      </c>
      <c r="D15" s="57"/>
      <c r="E15" s="134" t="s">
        <v>1112</v>
      </c>
      <c r="F15" s="133"/>
      <c r="G15" s="133"/>
      <c r="H15" s="133"/>
    </row>
    <row r="17" spans="1:8">
      <c r="A17" s="30" t="s">
        <v>1361</v>
      </c>
      <c r="B17" s="38"/>
      <c r="C17" s="69"/>
      <c r="D17" s="89"/>
    </row>
    <row r="18" spans="1:8">
      <c r="A18" s="11" t="s">
        <v>1362</v>
      </c>
      <c r="B18" s="12">
        <v>9780325060804</v>
      </c>
      <c r="C18" s="75">
        <v>6206.75</v>
      </c>
      <c r="D18" s="57"/>
    </row>
    <row r="19" spans="1:8">
      <c r="A19" s="11" t="s">
        <v>1363</v>
      </c>
      <c r="B19" s="12">
        <v>9780325092997</v>
      </c>
      <c r="C19" s="75">
        <v>1963.5</v>
      </c>
      <c r="D19" s="57"/>
      <c r="E19" s="134" t="s">
        <v>1112</v>
      </c>
      <c r="F19" s="133"/>
      <c r="G19" s="133"/>
      <c r="H19" s="133"/>
    </row>
    <row r="20" spans="1:8">
      <c r="A20" s="11" t="s">
        <v>1364</v>
      </c>
      <c r="B20" s="12">
        <v>9780325061528</v>
      </c>
      <c r="C20" s="75">
        <v>495.95</v>
      </c>
      <c r="D20" s="57"/>
      <c r="E20" s="134" t="s">
        <v>1112</v>
      </c>
      <c r="F20" s="133"/>
      <c r="G20" s="133"/>
      <c r="H20" s="133"/>
    </row>
    <row r="21" spans="1:8">
      <c r="A21" s="11" t="s">
        <v>1365</v>
      </c>
      <c r="B21" s="12">
        <v>9780325021096</v>
      </c>
      <c r="C21" s="75">
        <v>1157.5</v>
      </c>
      <c r="D21" s="57"/>
    </row>
    <row r="22" spans="1:8">
      <c r="B22" s="12"/>
      <c r="C22" s="75"/>
      <c r="D22" s="57"/>
    </row>
    <row r="23" spans="1:8">
      <c r="A23" s="30" t="s">
        <v>1366</v>
      </c>
      <c r="B23" s="38"/>
      <c r="C23" s="69"/>
      <c r="D23" s="89"/>
    </row>
    <row r="24" spans="1:8">
      <c r="A24" s="11" t="s">
        <v>1367</v>
      </c>
      <c r="B24" s="54">
        <v>9780325112244</v>
      </c>
      <c r="C24" s="75">
        <v>8475.9500000000007</v>
      </c>
      <c r="D24" s="57"/>
      <c r="E24" s="134" t="s">
        <v>1112</v>
      </c>
      <c r="F24" s="134"/>
      <c r="G24" s="134"/>
      <c r="H24" s="134"/>
    </row>
    <row r="25" spans="1:8">
      <c r="A25" s="11" t="s">
        <v>1368</v>
      </c>
      <c r="B25" s="12">
        <v>9780325060750</v>
      </c>
      <c r="C25" s="75">
        <v>541.75</v>
      </c>
      <c r="D25" s="57"/>
      <c r="E25" s="134" t="s">
        <v>1112</v>
      </c>
      <c r="F25" s="134"/>
      <c r="G25" s="134"/>
      <c r="H25" s="134"/>
    </row>
    <row r="26" spans="1:8">
      <c r="B26" s="12"/>
      <c r="C26" s="75"/>
      <c r="D26" s="57"/>
    </row>
    <row r="27" spans="1:8">
      <c r="A27" s="30" t="s">
        <v>1369</v>
      </c>
      <c r="B27" s="38"/>
      <c r="C27" s="69"/>
      <c r="D27" s="89"/>
    </row>
    <row r="28" spans="1:8">
      <c r="A28" s="11" t="s">
        <v>1370</v>
      </c>
      <c r="B28" s="12">
        <v>9780325099552</v>
      </c>
      <c r="C28" s="75">
        <v>8475.9500000000007</v>
      </c>
      <c r="D28" s="57"/>
    </row>
    <row r="29" spans="1:8">
      <c r="A29" s="11" t="s">
        <v>1371</v>
      </c>
      <c r="B29" s="12">
        <v>9780325048253</v>
      </c>
      <c r="C29" s="75">
        <v>495.95</v>
      </c>
      <c r="D29" s="57"/>
    </row>
    <row r="30" spans="1:8">
      <c r="B30" s="12"/>
      <c r="C30" s="75"/>
      <c r="D30" s="57"/>
    </row>
    <row r="31" spans="1:8">
      <c r="A31" s="30" t="s">
        <v>1372</v>
      </c>
      <c r="B31" s="38"/>
      <c r="C31" s="69"/>
      <c r="D31" s="89"/>
    </row>
    <row r="32" spans="1:8">
      <c r="A32" s="1" t="s">
        <v>1373</v>
      </c>
      <c r="B32" s="2">
        <v>9780325133287</v>
      </c>
      <c r="C32" s="75">
        <v>8475.9500000000007</v>
      </c>
      <c r="D32" s="126"/>
      <c r="E32" s="124" t="s">
        <v>1135</v>
      </c>
    </row>
    <row r="33" spans="1:8">
      <c r="A33" s="11" t="s">
        <v>1374</v>
      </c>
      <c r="B33" s="12">
        <v>9780325052755</v>
      </c>
      <c r="C33" s="75">
        <v>495.95</v>
      </c>
      <c r="E33" s="134" t="s">
        <v>1112</v>
      </c>
      <c r="F33" s="134"/>
      <c r="G33" s="134"/>
      <c r="H33" s="134"/>
    </row>
    <row r="34" spans="1:8">
      <c r="A34" s="11" t="s">
        <v>1375</v>
      </c>
      <c r="B34" s="12">
        <v>9780325052793</v>
      </c>
      <c r="C34" s="75">
        <v>1003.95</v>
      </c>
      <c r="E34" s="134" t="s">
        <v>1112</v>
      </c>
      <c r="F34" s="134"/>
      <c r="G34" s="134"/>
      <c r="H34" s="13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591B9-50A1-4155-B8D9-4748C30EE297}">
  <sheetPr>
    <tabColor rgb="FFA9EBE9"/>
  </sheetPr>
  <dimension ref="A1:D64"/>
  <sheetViews>
    <sheetView topLeftCell="A62" workbookViewId="0">
      <selection activeCell="A5" sqref="A5:B64"/>
    </sheetView>
  </sheetViews>
  <sheetFormatPr defaultRowHeight="15"/>
  <cols>
    <col min="1" max="1" width="70.7109375" style="11" customWidth="1"/>
    <col min="2" max="2" width="26.7109375" style="11" customWidth="1"/>
    <col min="3" max="3" width="16" style="13" customWidth="1"/>
    <col min="4" max="4" width="9.42578125" style="14" customWidth="1"/>
    <col min="5" max="16384" width="9.140625" style="11"/>
  </cols>
  <sheetData>
    <row r="1" spans="1:3" s="35" customFormat="1">
      <c r="A1" s="30" t="s">
        <v>62</v>
      </c>
      <c r="B1" s="30" t="s">
        <v>36</v>
      </c>
      <c r="C1" s="63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30" t="s">
        <v>1376</v>
      </c>
      <c r="B5" s="30"/>
      <c r="C5" s="63"/>
    </row>
    <row r="6" spans="1:3">
      <c r="A6" s="11" t="s">
        <v>1377</v>
      </c>
      <c r="B6" s="12">
        <v>9780731273539</v>
      </c>
      <c r="C6" s="13">
        <v>18.649999999999999</v>
      </c>
    </row>
    <row r="7" spans="1:3">
      <c r="A7" s="11" t="s">
        <v>1378</v>
      </c>
      <c r="B7" s="12">
        <v>9780731273546</v>
      </c>
      <c r="C7" s="13">
        <v>18.649999999999999</v>
      </c>
    </row>
    <row r="8" spans="1:3">
      <c r="A8" s="11" t="s">
        <v>1379</v>
      </c>
      <c r="B8" s="12">
        <v>9780731273553</v>
      </c>
      <c r="C8" s="13">
        <v>18.649999999999999</v>
      </c>
    </row>
    <row r="9" spans="1:3">
      <c r="A9" s="11" t="s">
        <v>1380</v>
      </c>
      <c r="B9" s="12">
        <v>9780731273560</v>
      </c>
      <c r="C9" s="13">
        <v>18.649999999999999</v>
      </c>
    </row>
    <row r="10" spans="1:3">
      <c r="A10" s="11" t="s">
        <v>1381</v>
      </c>
      <c r="B10" s="12">
        <v>9780731273577</v>
      </c>
      <c r="C10" s="13">
        <v>18.649999999999999</v>
      </c>
    </row>
    <row r="12" spans="1:3">
      <c r="A12" s="30" t="s">
        <v>1382</v>
      </c>
      <c r="B12" s="30"/>
      <c r="C12" s="63"/>
    </row>
    <row r="13" spans="1:3">
      <c r="A13" s="8" t="s">
        <v>1383</v>
      </c>
      <c r="B13" s="9">
        <v>9780733960369</v>
      </c>
      <c r="C13" s="13">
        <v>18.649999999999999</v>
      </c>
    </row>
    <row r="14" spans="1:3">
      <c r="A14" s="8" t="s">
        <v>1384</v>
      </c>
      <c r="B14" s="10">
        <v>9780733960277</v>
      </c>
      <c r="C14" s="13">
        <v>18.649999999999999</v>
      </c>
    </row>
    <row r="15" spans="1:3">
      <c r="A15" s="8" t="s">
        <v>1385</v>
      </c>
      <c r="B15" s="10">
        <v>9780733960284</v>
      </c>
      <c r="C15" s="13">
        <v>18.649999999999999</v>
      </c>
    </row>
    <row r="16" spans="1:3">
      <c r="A16" s="8" t="s">
        <v>1386</v>
      </c>
      <c r="B16" s="10">
        <v>9780733960291</v>
      </c>
      <c r="C16" s="13">
        <v>18.649999999999999</v>
      </c>
    </row>
    <row r="17" spans="1:3">
      <c r="A17" s="8" t="s">
        <v>1387</v>
      </c>
      <c r="B17" s="10">
        <v>9780733960307</v>
      </c>
      <c r="C17" s="13">
        <v>18.649999999999999</v>
      </c>
    </row>
    <row r="18" spans="1:3">
      <c r="A18" s="8" t="s">
        <v>1388</v>
      </c>
      <c r="B18" s="10">
        <v>9780733960314</v>
      </c>
      <c r="C18" s="13">
        <v>18.649999999999999</v>
      </c>
    </row>
    <row r="19" spans="1:3">
      <c r="A19" s="8" t="s">
        <v>1389</v>
      </c>
      <c r="B19" s="10">
        <v>9780733960321</v>
      </c>
      <c r="C19" s="13">
        <v>18.649999999999999</v>
      </c>
    </row>
    <row r="21" spans="1:3">
      <c r="A21" s="30" t="s">
        <v>1390</v>
      </c>
      <c r="B21" s="30"/>
      <c r="C21" s="63"/>
    </row>
    <row r="22" spans="1:3">
      <c r="A22" s="11" t="s">
        <v>1391</v>
      </c>
      <c r="B22" s="12">
        <v>9781442525566</v>
      </c>
      <c r="C22" s="13">
        <v>17.59</v>
      </c>
    </row>
    <row r="23" spans="1:3">
      <c r="A23" s="11" t="s">
        <v>1392</v>
      </c>
      <c r="B23" s="12">
        <v>9781442525573</v>
      </c>
      <c r="C23" s="13">
        <v>17.59</v>
      </c>
    </row>
    <row r="24" spans="1:3">
      <c r="A24" s="11" t="s">
        <v>1393</v>
      </c>
      <c r="B24" s="12">
        <v>9781442525580</v>
      </c>
      <c r="C24" s="13">
        <v>17.59</v>
      </c>
    </row>
    <row r="25" spans="1:3">
      <c r="A25" s="11" t="s">
        <v>1394</v>
      </c>
      <c r="B25" s="12">
        <v>9781442525597</v>
      </c>
      <c r="C25" s="13">
        <v>17.59</v>
      </c>
    </row>
    <row r="26" spans="1:3">
      <c r="A26" s="11" t="s">
        <v>1395</v>
      </c>
      <c r="B26" s="12">
        <v>9781442525603</v>
      </c>
      <c r="C26" s="13">
        <v>17.59</v>
      </c>
    </row>
    <row r="27" spans="1:3">
      <c r="A27" s="11" t="s">
        <v>1396</v>
      </c>
      <c r="B27" s="12">
        <v>9781442525610</v>
      </c>
      <c r="C27" s="13">
        <v>17.59</v>
      </c>
    </row>
    <row r="29" spans="1:3">
      <c r="A29" s="30" t="s">
        <v>1397</v>
      </c>
      <c r="B29" s="30"/>
      <c r="C29" s="63"/>
    </row>
    <row r="30" spans="1:3">
      <c r="A30" s="11" t="s">
        <v>1398</v>
      </c>
      <c r="B30" s="12">
        <v>9781442547285</v>
      </c>
      <c r="C30" s="13">
        <v>16.010000000000002</v>
      </c>
    </row>
    <row r="31" spans="1:3">
      <c r="A31" s="11" t="s">
        <v>1399</v>
      </c>
      <c r="B31" s="12">
        <v>9781442547292</v>
      </c>
      <c r="C31" s="13">
        <v>18.11</v>
      </c>
    </row>
    <row r="32" spans="1:3">
      <c r="A32" s="11" t="s">
        <v>1400</v>
      </c>
      <c r="B32" s="12">
        <v>9781442547308</v>
      </c>
      <c r="C32" s="13">
        <v>18.11</v>
      </c>
    </row>
    <row r="33" spans="1:3">
      <c r="A33" s="11" t="s">
        <v>1401</v>
      </c>
      <c r="B33" s="12">
        <v>9781442547315</v>
      </c>
      <c r="C33" s="13">
        <v>18.11</v>
      </c>
    </row>
    <row r="34" spans="1:3">
      <c r="A34" s="11" t="s">
        <v>1402</v>
      </c>
      <c r="B34" s="12">
        <v>9781442547322</v>
      </c>
      <c r="C34" s="13">
        <v>18.11</v>
      </c>
    </row>
    <row r="35" spans="1:3">
      <c r="A35" s="11" t="s">
        <v>1403</v>
      </c>
      <c r="B35" s="12">
        <v>9781442547339</v>
      </c>
      <c r="C35" s="13">
        <v>18.11</v>
      </c>
    </row>
    <row r="36" spans="1:3">
      <c r="A36" s="11" t="s">
        <v>1404</v>
      </c>
      <c r="B36" s="12">
        <v>9781442547346</v>
      </c>
      <c r="C36" s="13">
        <v>18.11</v>
      </c>
    </row>
    <row r="38" spans="1:3">
      <c r="A38" s="30" t="s">
        <v>1405</v>
      </c>
      <c r="B38" s="30"/>
      <c r="C38" s="63"/>
    </row>
    <row r="39" spans="1:3">
      <c r="A39" s="11" t="s">
        <v>1406</v>
      </c>
      <c r="B39" s="12">
        <v>9781442534506</v>
      </c>
      <c r="C39" s="13">
        <v>17.329999999999998</v>
      </c>
    </row>
    <row r="40" spans="1:3">
      <c r="A40" s="11" t="s">
        <v>1407</v>
      </c>
      <c r="B40" s="12">
        <v>9781442537439</v>
      </c>
      <c r="C40" s="13">
        <v>17.329999999999998</v>
      </c>
    </row>
    <row r="41" spans="1:3">
      <c r="A41" s="11" t="s">
        <v>1408</v>
      </c>
      <c r="B41" s="12">
        <v>9781442537422</v>
      </c>
      <c r="C41" s="13">
        <v>17.329999999999998</v>
      </c>
    </row>
    <row r="42" spans="1:3">
      <c r="A42" s="11" t="s">
        <v>1409</v>
      </c>
      <c r="B42" s="12">
        <v>9781442537415</v>
      </c>
      <c r="C42" s="13">
        <v>17.329999999999998</v>
      </c>
    </row>
    <row r="43" spans="1:3">
      <c r="A43" s="11" t="s">
        <v>1410</v>
      </c>
      <c r="B43" s="12">
        <v>9781442537446</v>
      </c>
      <c r="C43" s="13">
        <v>17.329999999999998</v>
      </c>
    </row>
    <row r="44" spans="1:3">
      <c r="A44" s="11" t="s">
        <v>1411</v>
      </c>
      <c r="B44" s="12">
        <v>9781442537453</v>
      </c>
      <c r="C44" s="13">
        <v>17.329999999999998</v>
      </c>
    </row>
    <row r="45" spans="1:3">
      <c r="A45" s="11" t="s">
        <v>1412</v>
      </c>
      <c r="B45" s="12">
        <v>9781442537460</v>
      </c>
      <c r="C45" s="13">
        <v>17.329999999999998</v>
      </c>
    </row>
    <row r="47" spans="1:3">
      <c r="A47" s="30" t="s">
        <v>1413</v>
      </c>
      <c r="B47" s="30"/>
      <c r="C47" s="63"/>
    </row>
    <row r="48" spans="1:3">
      <c r="A48" s="11" t="s">
        <v>1414</v>
      </c>
      <c r="B48" s="12">
        <v>9780731221950</v>
      </c>
      <c r="C48" s="13">
        <v>17.329999999999998</v>
      </c>
    </row>
    <row r="49" spans="1:3">
      <c r="A49" s="11" t="s">
        <v>1415</v>
      </c>
      <c r="B49" s="12">
        <v>9780731221967</v>
      </c>
      <c r="C49" s="13">
        <v>17.329999999999998</v>
      </c>
    </row>
    <row r="50" spans="1:3">
      <c r="A50" s="11" t="s">
        <v>1416</v>
      </c>
      <c r="B50" s="12">
        <v>9780731221974</v>
      </c>
      <c r="C50" s="13">
        <v>17.329999999999998</v>
      </c>
    </row>
    <row r="51" spans="1:3">
      <c r="A51" s="11" t="s">
        <v>1417</v>
      </c>
      <c r="B51" s="12">
        <v>9780731221981</v>
      </c>
      <c r="C51" s="13">
        <v>17.329999999999998</v>
      </c>
    </row>
    <row r="52" spans="1:3">
      <c r="A52" s="11" t="s">
        <v>1418</v>
      </c>
      <c r="B52" s="12">
        <v>9780731221998</v>
      </c>
      <c r="C52" s="13">
        <v>17.329999999999998</v>
      </c>
    </row>
    <row r="53" spans="1:3">
      <c r="A53" s="11" t="s">
        <v>1419</v>
      </c>
      <c r="B53" s="12">
        <v>9780731222001</v>
      </c>
      <c r="C53" s="13">
        <v>17.329999999999998</v>
      </c>
    </row>
    <row r="54" spans="1:3">
      <c r="A54" s="11" t="s">
        <v>1420</v>
      </c>
      <c r="B54" s="12">
        <v>9780731222018</v>
      </c>
      <c r="C54" s="13">
        <v>17.329999999999998</v>
      </c>
    </row>
    <row r="55" spans="1:3">
      <c r="B55" s="12"/>
    </row>
    <row r="56" spans="1:3">
      <c r="A56" s="30" t="s">
        <v>1421</v>
      </c>
      <c r="B56" s="30"/>
      <c r="C56" s="63"/>
    </row>
    <row r="57" spans="1:3">
      <c r="A57" s="11" t="s">
        <v>1422</v>
      </c>
      <c r="B57" s="12">
        <v>9780731218493</v>
      </c>
      <c r="C57" s="13">
        <v>13.12</v>
      </c>
    </row>
    <row r="58" spans="1:3">
      <c r="B58" s="12"/>
    </row>
    <row r="59" spans="1:3">
      <c r="A59" s="30" t="s">
        <v>1423</v>
      </c>
      <c r="B59" s="30"/>
      <c r="C59" s="63"/>
    </row>
    <row r="60" spans="1:3">
      <c r="A60" s="11" t="s">
        <v>1424</v>
      </c>
      <c r="B60" s="12">
        <v>9780733993510</v>
      </c>
      <c r="C60" s="13">
        <v>18.11</v>
      </c>
    </row>
    <row r="61" spans="1:3">
      <c r="A61" s="11" t="s">
        <v>1425</v>
      </c>
      <c r="B61" s="12">
        <v>9780733993527</v>
      </c>
      <c r="C61" s="13">
        <v>18.11</v>
      </c>
    </row>
    <row r="62" spans="1:3">
      <c r="A62" s="11" t="s">
        <v>1426</v>
      </c>
      <c r="B62" s="12">
        <v>9780733993534</v>
      </c>
      <c r="C62" s="13">
        <v>18.11</v>
      </c>
    </row>
    <row r="63" spans="1:3">
      <c r="A63" s="11" t="s">
        <v>1427</v>
      </c>
      <c r="B63" s="12">
        <v>9780733993541</v>
      </c>
      <c r="C63" s="13">
        <v>18.11</v>
      </c>
    </row>
    <row r="64" spans="1:3">
      <c r="A64" s="11" t="s">
        <v>1428</v>
      </c>
      <c r="B64" s="12">
        <v>9780733993558</v>
      </c>
      <c r="C64" s="13">
        <v>18.11</v>
      </c>
    </row>
  </sheetData>
  <pageMargins left="0.7" right="0.7" top="0.75" bottom="0.75" header="0.3" footer="0.3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2FA66-475E-4B37-88F1-FF004B61B4FA}">
  <sheetPr>
    <tabColor rgb="FFA13083"/>
  </sheetPr>
  <dimension ref="A1:D21"/>
  <sheetViews>
    <sheetView workbookViewId="0">
      <selection activeCell="C23" sqref="C23"/>
    </sheetView>
  </sheetViews>
  <sheetFormatPr defaultRowHeight="15"/>
  <cols>
    <col min="1" max="1" width="66.7109375" style="11" customWidth="1"/>
    <col min="2" max="2" width="26.7109375" style="11" customWidth="1"/>
    <col min="3" max="3" width="15.5703125" style="13" customWidth="1"/>
    <col min="4" max="4" width="10.140625" style="14" customWidth="1"/>
    <col min="5" max="16384" width="9.140625" style="11"/>
  </cols>
  <sheetData>
    <row r="1" spans="1:3">
      <c r="A1" s="30" t="s">
        <v>62</v>
      </c>
      <c r="B1" s="30" t="s">
        <v>37</v>
      </c>
      <c r="C1" s="30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30" t="s">
        <v>1429</v>
      </c>
      <c r="B5" s="38"/>
      <c r="C5" s="63"/>
    </row>
    <row r="6" spans="1:3">
      <c r="A6" s="11" t="s">
        <v>1430</v>
      </c>
      <c r="B6" s="12">
        <v>9780325109541</v>
      </c>
      <c r="C6" s="13">
        <v>1008.75</v>
      </c>
    </row>
    <row r="7" spans="1:3">
      <c r="A7" s="11" t="s">
        <v>1431</v>
      </c>
      <c r="B7" s="12">
        <v>9780325109558</v>
      </c>
      <c r="C7" s="13">
        <v>1008.75</v>
      </c>
    </row>
    <row r="8" spans="1:3">
      <c r="B8" s="12"/>
    </row>
    <row r="9" spans="1:3">
      <c r="A9" s="30" t="s">
        <v>1432</v>
      </c>
      <c r="B9" s="38"/>
      <c r="C9" s="63"/>
    </row>
    <row r="10" spans="1:3">
      <c r="A10" s="11" t="s">
        <v>1433</v>
      </c>
      <c r="B10" s="12">
        <v>9780325132679</v>
      </c>
      <c r="C10" s="13">
        <v>81.150000000000006</v>
      </c>
    </row>
    <row r="11" spans="1:3">
      <c r="A11" s="11" t="s">
        <v>1434</v>
      </c>
      <c r="B11" s="12">
        <v>9780325170770</v>
      </c>
      <c r="C11" s="13">
        <v>92.5</v>
      </c>
    </row>
    <row r="12" spans="1:3">
      <c r="A12" s="11" t="s">
        <v>1435</v>
      </c>
      <c r="B12" s="12">
        <v>9780325171081</v>
      </c>
      <c r="C12" s="13">
        <v>86.5</v>
      </c>
    </row>
    <row r="13" spans="1:3">
      <c r="A13" s="11" t="s">
        <v>1436</v>
      </c>
      <c r="B13" s="12">
        <v>9780325172354</v>
      </c>
      <c r="C13" s="13">
        <v>132.94999999999999</v>
      </c>
    </row>
    <row r="14" spans="1:3">
      <c r="A14" s="11" t="s">
        <v>1437</v>
      </c>
      <c r="B14" s="12">
        <v>9780325172361</v>
      </c>
      <c r="C14" s="13">
        <v>140.94999999999999</v>
      </c>
    </row>
    <row r="15" spans="1:3">
      <c r="B15" s="12"/>
    </row>
    <row r="16" spans="1:3">
      <c r="A16" s="30" t="s">
        <v>45</v>
      </c>
      <c r="B16" s="38"/>
      <c r="C16" s="63"/>
    </row>
    <row r="17" spans="1:3">
      <c r="A17" s="11" t="s">
        <v>1438</v>
      </c>
      <c r="B17" s="12">
        <v>9780325132341</v>
      </c>
      <c r="C17" s="13">
        <v>52.95</v>
      </c>
    </row>
    <row r="18" spans="1:3">
      <c r="A18" s="11" t="s">
        <v>1439</v>
      </c>
      <c r="B18" s="12">
        <v>9780325108926</v>
      </c>
      <c r="C18" s="13">
        <v>63.5</v>
      </c>
    </row>
    <row r="19" spans="1:3">
      <c r="A19" s="11" t="s">
        <v>1440</v>
      </c>
      <c r="B19" s="12">
        <v>9780325078229</v>
      </c>
      <c r="C19" s="13">
        <v>81.150000000000006</v>
      </c>
    </row>
    <row r="20" spans="1:3">
      <c r="A20" s="11" t="s">
        <v>1441</v>
      </c>
      <c r="B20" s="12">
        <v>9780325011011</v>
      </c>
      <c r="C20" s="13">
        <v>70.75</v>
      </c>
    </row>
    <row r="21" spans="1:3">
      <c r="A21" s="11" t="s">
        <v>1442</v>
      </c>
      <c r="B21" s="12">
        <v>9780325099156</v>
      </c>
      <c r="C21" s="13">
        <v>39.5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E2392-677C-439E-BF41-D4C8824D4EFF}">
  <sheetPr>
    <tabColor rgb="FFA9EBE9"/>
  </sheetPr>
  <dimension ref="A1:E157"/>
  <sheetViews>
    <sheetView topLeftCell="A14" workbookViewId="0">
      <selection activeCell="A21" sqref="A21"/>
    </sheetView>
  </sheetViews>
  <sheetFormatPr defaultRowHeight="15"/>
  <cols>
    <col min="1" max="1" width="79.42578125" style="11" customWidth="1"/>
    <col min="2" max="2" width="26.7109375" style="11" customWidth="1"/>
    <col min="3" max="3" width="17.7109375" style="14" customWidth="1"/>
    <col min="4" max="4" width="9.140625" style="11"/>
    <col min="5" max="5" width="9.7109375" style="11" customWidth="1"/>
    <col min="6" max="16384" width="9.140625" style="11"/>
  </cols>
  <sheetData>
    <row r="1" spans="1:5">
      <c r="A1" s="30" t="s">
        <v>62</v>
      </c>
      <c r="B1" s="30" t="s">
        <v>38</v>
      </c>
      <c r="C1" s="30"/>
      <c r="D1" s="30"/>
    </row>
    <row r="3" spans="1:5" s="36" customFormat="1">
      <c r="A3" s="39" t="s">
        <v>63</v>
      </c>
      <c r="B3" s="40" t="s">
        <v>64</v>
      </c>
      <c r="C3" s="52" t="s">
        <v>65</v>
      </c>
      <c r="D3" s="68"/>
    </row>
    <row r="5" spans="1:5">
      <c r="A5" s="30" t="s">
        <v>1443</v>
      </c>
      <c r="B5" s="38"/>
      <c r="C5" s="68"/>
      <c r="D5" s="68"/>
    </row>
    <row r="6" spans="1:5">
      <c r="B6" s="12"/>
    </row>
    <row r="7" spans="1:5">
      <c r="A7" s="32" t="s">
        <v>1444</v>
      </c>
      <c r="B7" s="32"/>
      <c r="C7" s="32"/>
      <c r="D7" s="32"/>
    </row>
    <row r="8" spans="1:5">
      <c r="A8" s="11" t="s">
        <v>1445</v>
      </c>
      <c r="B8" s="12">
        <v>9780325128597</v>
      </c>
      <c r="C8" s="75">
        <v>951.5</v>
      </c>
      <c r="D8" s="35"/>
      <c r="E8" s="124" t="s">
        <v>1135</v>
      </c>
    </row>
    <row r="9" spans="1:5">
      <c r="A9" s="11" t="s">
        <v>1446</v>
      </c>
      <c r="B9" s="12">
        <v>9780325128702</v>
      </c>
      <c r="C9" s="75">
        <v>992.5</v>
      </c>
      <c r="D9" s="35"/>
      <c r="E9" s="124" t="s">
        <v>1135</v>
      </c>
    </row>
    <row r="10" spans="1:5">
      <c r="A10" s="11" t="s">
        <v>1447</v>
      </c>
      <c r="B10" s="12">
        <v>9780325128818</v>
      </c>
      <c r="C10" s="75">
        <v>992.5</v>
      </c>
      <c r="D10" s="35"/>
      <c r="E10" s="124" t="s">
        <v>1135</v>
      </c>
    </row>
    <row r="11" spans="1:5">
      <c r="A11" s="11" t="s">
        <v>1448</v>
      </c>
      <c r="B11" s="12">
        <v>9780325089560</v>
      </c>
      <c r="C11" s="75">
        <v>509.5</v>
      </c>
      <c r="D11" s="57"/>
    </row>
    <row r="12" spans="1:5">
      <c r="A12" s="11" t="s">
        <v>1449</v>
      </c>
      <c r="B12" s="12">
        <v>9780325089577</v>
      </c>
      <c r="C12" s="75">
        <v>509.5</v>
      </c>
      <c r="D12" s="57"/>
    </row>
    <row r="13" spans="1:5">
      <c r="A13" s="11" t="s">
        <v>1450</v>
      </c>
      <c r="B13" s="12">
        <v>9780325089584</v>
      </c>
      <c r="C13" s="75">
        <v>509.5</v>
      </c>
      <c r="D13" s="57"/>
    </row>
    <row r="14" spans="1:5">
      <c r="B14" s="12"/>
      <c r="C14" s="75"/>
      <c r="D14" s="57"/>
    </row>
    <row r="15" spans="1:5">
      <c r="A15" s="32" t="s">
        <v>1451</v>
      </c>
      <c r="B15" s="33"/>
      <c r="C15" s="88"/>
      <c r="D15" s="57"/>
    </row>
    <row r="16" spans="1:5">
      <c r="A16" s="11" t="s">
        <v>1452</v>
      </c>
      <c r="B16" s="12">
        <v>9780325128498</v>
      </c>
      <c r="C16" s="75">
        <v>839.95</v>
      </c>
      <c r="D16" s="57"/>
    </row>
    <row r="17" spans="1:3">
      <c r="A17" s="11" t="s">
        <v>1453</v>
      </c>
      <c r="B17" s="12">
        <v>9780325128603</v>
      </c>
      <c r="C17" s="75">
        <v>839.95</v>
      </c>
    </row>
    <row r="18" spans="1:3">
      <c r="A18" s="11" t="s">
        <v>1454</v>
      </c>
      <c r="B18" s="12">
        <v>9780325128719</v>
      </c>
      <c r="C18" s="75">
        <v>839.95</v>
      </c>
    </row>
    <row r="19" spans="1:3">
      <c r="A19" s="11" t="s">
        <v>1455</v>
      </c>
      <c r="B19" s="12">
        <v>9780325089508</v>
      </c>
      <c r="C19" s="75">
        <v>459.75</v>
      </c>
    </row>
    <row r="20" spans="1:3">
      <c r="A20" s="11" t="s">
        <v>1456</v>
      </c>
      <c r="B20" s="12">
        <v>9780325089515</v>
      </c>
      <c r="C20" s="75">
        <v>459.75</v>
      </c>
    </row>
    <row r="21" spans="1:3">
      <c r="A21" s="11" t="s">
        <v>1457</v>
      </c>
      <c r="B21" s="12">
        <v>9780325089522</v>
      </c>
      <c r="C21" s="75">
        <v>459.75</v>
      </c>
    </row>
    <row r="22" spans="1:3">
      <c r="A22" s="11" t="s">
        <v>1458</v>
      </c>
      <c r="B22" s="12">
        <v>9780325047140</v>
      </c>
      <c r="C22" s="75">
        <v>459.75</v>
      </c>
    </row>
    <row r="23" spans="1:3">
      <c r="A23" s="11" t="s">
        <v>1459</v>
      </c>
      <c r="B23" s="12">
        <v>9780325047157</v>
      </c>
      <c r="C23" s="75">
        <v>459.75</v>
      </c>
    </row>
    <row r="24" spans="1:3">
      <c r="A24" s="11" t="s">
        <v>1460</v>
      </c>
      <c r="B24" s="12">
        <v>9780325047164</v>
      </c>
      <c r="C24" s="75">
        <v>459.75</v>
      </c>
    </row>
    <row r="25" spans="1:3">
      <c r="B25" s="12"/>
      <c r="C25" s="75"/>
    </row>
    <row r="26" spans="1:3">
      <c r="A26" s="32" t="s">
        <v>1461</v>
      </c>
      <c r="B26" s="33"/>
      <c r="C26" s="88"/>
    </row>
    <row r="27" spans="1:3">
      <c r="A27" s="11" t="s">
        <v>1462</v>
      </c>
      <c r="B27" s="12">
        <v>9780325128580</v>
      </c>
      <c r="C27" s="75">
        <v>159.94999999999999</v>
      </c>
    </row>
    <row r="28" spans="1:3">
      <c r="A28" s="11" t="s">
        <v>1463</v>
      </c>
      <c r="B28" s="12">
        <v>9780325128696</v>
      </c>
      <c r="C28" s="75">
        <v>199.95</v>
      </c>
    </row>
    <row r="29" spans="1:3">
      <c r="A29" s="11" t="s">
        <v>1464</v>
      </c>
      <c r="B29" s="12">
        <v>9780325128801</v>
      </c>
      <c r="C29" s="75">
        <v>151.94999999999999</v>
      </c>
    </row>
    <row r="30" spans="1:3">
      <c r="A30" s="11" t="s">
        <v>1465</v>
      </c>
      <c r="B30" s="12">
        <v>9780325047478</v>
      </c>
      <c r="C30" s="75">
        <v>142.51</v>
      </c>
    </row>
    <row r="31" spans="1:3">
      <c r="A31" s="11" t="s">
        <v>1466</v>
      </c>
      <c r="B31" s="12">
        <v>9780325047485</v>
      </c>
      <c r="C31" s="75">
        <v>142.51</v>
      </c>
    </row>
    <row r="32" spans="1:3">
      <c r="A32" s="11" t="s">
        <v>1467</v>
      </c>
      <c r="B32" s="12">
        <v>9780325047492</v>
      </c>
      <c r="C32" s="75">
        <v>142.51</v>
      </c>
    </row>
    <row r="34" spans="1:5">
      <c r="A34" s="30" t="s">
        <v>1468</v>
      </c>
      <c r="B34" s="38"/>
      <c r="C34" s="69"/>
      <c r="D34" s="68"/>
    </row>
    <row r="35" spans="1:5">
      <c r="B35" s="12"/>
      <c r="C35" s="75"/>
      <c r="D35" s="57"/>
    </row>
    <row r="36" spans="1:5">
      <c r="A36" s="32" t="s">
        <v>1469</v>
      </c>
      <c r="B36" s="33"/>
      <c r="C36" s="88"/>
      <c r="D36" s="57"/>
    </row>
    <row r="37" spans="1:5">
      <c r="A37" s="11" t="s">
        <v>1470</v>
      </c>
      <c r="B37" s="12">
        <v>9780325088983</v>
      </c>
      <c r="C37" s="75">
        <v>125.75</v>
      </c>
      <c r="D37" s="57"/>
    </row>
    <row r="38" spans="1:5">
      <c r="B38" s="12"/>
      <c r="C38" s="75"/>
      <c r="D38" s="57"/>
    </row>
    <row r="39" spans="1:5">
      <c r="A39" s="32" t="s">
        <v>1471</v>
      </c>
      <c r="B39" s="33"/>
      <c r="C39" s="88"/>
      <c r="D39" s="57"/>
    </row>
    <row r="40" spans="1:5">
      <c r="A40" s="11" t="s">
        <v>1472</v>
      </c>
      <c r="B40" s="12">
        <v>9780325105826</v>
      </c>
      <c r="C40" s="75">
        <v>110.25</v>
      </c>
      <c r="D40" s="57"/>
    </row>
    <row r="41" spans="1:5">
      <c r="A41" s="11" t="s">
        <v>1473</v>
      </c>
      <c r="B41" s="12">
        <v>9780325089010</v>
      </c>
      <c r="C41" s="75">
        <v>104.95</v>
      </c>
      <c r="D41" s="57"/>
    </row>
    <row r="42" spans="1:5">
      <c r="A42" s="11" t="s">
        <v>1474</v>
      </c>
      <c r="B42" s="12">
        <v>9780325088976</v>
      </c>
      <c r="C42" s="75">
        <v>110.25</v>
      </c>
      <c r="D42" s="57"/>
    </row>
    <row r="43" spans="1:5">
      <c r="A43" s="11" t="s">
        <v>1475</v>
      </c>
      <c r="B43" s="12">
        <v>9780325112657</v>
      </c>
      <c r="C43" s="75">
        <v>94.75</v>
      </c>
      <c r="D43" s="57"/>
      <c r="E43" s="124" t="s">
        <v>1135</v>
      </c>
    </row>
    <row r="44" spans="1:5">
      <c r="B44" s="12"/>
      <c r="C44" s="75"/>
      <c r="D44" s="57"/>
    </row>
    <row r="45" spans="1:5">
      <c r="A45" s="32" t="s">
        <v>1476</v>
      </c>
      <c r="B45" s="33"/>
      <c r="C45" s="88"/>
      <c r="D45" s="57"/>
    </row>
    <row r="46" spans="1:5">
      <c r="A46" s="11" t="s">
        <v>1477</v>
      </c>
      <c r="B46" s="12">
        <v>9780325096582</v>
      </c>
      <c r="C46" s="75">
        <v>271.5</v>
      </c>
      <c r="D46" s="57"/>
    </row>
    <row r="47" spans="1:5">
      <c r="A47" s="11" t="s">
        <v>1478</v>
      </c>
      <c r="B47" s="12">
        <v>9780325112534</v>
      </c>
      <c r="C47" s="75">
        <v>117.5</v>
      </c>
      <c r="D47" s="57"/>
    </row>
    <row r="48" spans="1:5">
      <c r="A48" s="11" t="s">
        <v>1479</v>
      </c>
      <c r="B48" s="12">
        <v>9780325112749</v>
      </c>
      <c r="C48" s="75">
        <v>131.94999999999999</v>
      </c>
      <c r="D48" s="57"/>
    </row>
    <row r="50" spans="1:3">
      <c r="A50" s="32" t="s">
        <v>1480</v>
      </c>
      <c r="B50" s="33"/>
      <c r="C50" s="88"/>
    </row>
    <row r="51" spans="1:3">
      <c r="A51" s="11" t="s">
        <v>1481</v>
      </c>
      <c r="B51" s="12">
        <v>9780325057309</v>
      </c>
      <c r="C51" s="75">
        <v>124.75</v>
      </c>
    </row>
    <row r="52" spans="1:3">
      <c r="A52" s="11" t="s">
        <v>1482</v>
      </c>
      <c r="B52" s="12">
        <v>9780325092065</v>
      </c>
      <c r="C52" s="75">
        <v>68.75</v>
      </c>
    </row>
    <row r="53" spans="1:3">
      <c r="A53" s="11" t="s">
        <v>1483</v>
      </c>
      <c r="B53" s="12">
        <v>9780325092072</v>
      </c>
      <c r="C53" s="75">
        <v>68.75</v>
      </c>
    </row>
    <row r="54" spans="1:3">
      <c r="A54" s="11" t="s">
        <v>1484</v>
      </c>
      <c r="B54" s="12">
        <v>9780325092089</v>
      </c>
      <c r="C54" s="75">
        <v>68.75</v>
      </c>
    </row>
    <row r="55" spans="1:3">
      <c r="B55" s="12"/>
      <c r="C55" s="75"/>
    </row>
    <row r="56" spans="1:3">
      <c r="A56" s="30" t="s">
        <v>1485</v>
      </c>
      <c r="B56" s="30"/>
      <c r="C56" s="69"/>
    </row>
    <row r="57" spans="1:3">
      <c r="C57" s="75"/>
    </row>
    <row r="58" spans="1:3">
      <c r="A58" s="32" t="s">
        <v>1486</v>
      </c>
      <c r="B58" s="33"/>
      <c r="C58" s="88"/>
    </row>
    <row r="59" spans="1:3">
      <c r="A59" s="11" t="s">
        <v>1487</v>
      </c>
      <c r="B59" s="12">
        <v>9780325136622</v>
      </c>
      <c r="C59" s="75">
        <v>1241.5</v>
      </c>
    </row>
    <row r="60" spans="1:3">
      <c r="A60" s="11" t="s">
        <v>1488</v>
      </c>
      <c r="B60" s="12">
        <v>9780325136738</v>
      </c>
      <c r="C60" s="75">
        <v>1220.5</v>
      </c>
    </row>
    <row r="61" spans="1:3">
      <c r="A61" s="11" t="s">
        <v>1489</v>
      </c>
      <c r="B61" s="12">
        <v>9780325136844</v>
      </c>
      <c r="C61" s="75">
        <v>1216.5</v>
      </c>
    </row>
    <row r="62" spans="1:3">
      <c r="A62" s="11" t="s">
        <v>1490</v>
      </c>
      <c r="B62" s="12">
        <v>9780325074672</v>
      </c>
      <c r="C62" s="75">
        <v>847.5</v>
      </c>
    </row>
    <row r="63" spans="1:3">
      <c r="A63" s="11" t="s">
        <v>1491</v>
      </c>
      <c r="B63" s="12">
        <v>9780325074689</v>
      </c>
      <c r="C63" s="75">
        <v>847.5</v>
      </c>
    </row>
    <row r="64" spans="1:3">
      <c r="A64" s="11" t="s">
        <v>1492</v>
      </c>
      <c r="B64" s="12">
        <v>9780325074696</v>
      </c>
      <c r="C64" s="75">
        <v>847.5</v>
      </c>
    </row>
    <row r="66" spans="1:3">
      <c r="A66" s="32" t="s">
        <v>1493</v>
      </c>
      <c r="B66" s="33"/>
      <c r="C66" s="88"/>
    </row>
    <row r="67" spans="1:3">
      <c r="A67" s="11" t="s">
        <v>1494</v>
      </c>
      <c r="B67" s="12">
        <v>9780325136219</v>
      </c>
      <c r="C67" s="75">
        <v>883.95</v>
      </c>
    </row>
    <row r="68" spans="1:3">
      <c r="A68" s="11" t="s">
        <v>1495</v>
      </c>
      <c r="B68" s="12">
        <v>9780325136226</v>
      </c>
      <c r="C68" s="75">
        <v>883.95</v>
      </c>
    </row>
    <row r="69" spans="1:3">
      <c r="A69" s="11" t="s">
        <v>1496</v>
      </c>
      <c r="B69" s="12">
        <v>9780325170824</v>
      </c>
      <c r="C69" s="75">
        <v>883.95</v>
      </c>
    </row>
    <row r="70" spans="1:3">
      <c r="A70" s="11" t="s">
        <v>1497</v>
      </c>
      <c r="B70" s="12">
        <v>9780325076966</v>
      </c>
      <c r="C70" s="75">
        <v>650.95000000000005</v>
      </c>
    </row>
    <row r="71" spans="1:3">
      <c r="A71" s="11" t="s">
        <v>1498</v>
      </c>
      <c r="B71" s="12">
        <v>9780325076973</v>
      </c>
      <c r="C71" s="75">
        <v>650.95000000000005</v>
      </c>
    </row>
    <row r="72" spans="1:3">
      <c r="A72" s="11" t="s">
        <v>1499</v>
      </c>
      <c r="B72" s="12">
        <v>9780325076980</v>
      </c>
      <c r="C72" s="75">
        <v>650.95000000000005</v>
      </c>
    </row>
    <row r="73" spans="1:3">
      <c r="B73" s="12"/>
      <c r="C73" s="75"/>
    </row>
    <row r="74" spans="1:3">
      <c r="A74" s="32" t="s">
        <v>1461</v>
      </c>
      <c r="B74" s="33"/>
      <c r="C74" s="88"/>
    </row>
    <row r="75" spans="1:3">
      <c r="A75" s="11" t="s">
        <v>1500</v>
      </c>
      <c r="B75" s="12">
        <v>9780325136615</v>
      </c>
      <c r="C75" s="75">
        <v>379.95</v>
      </c>
    </row>
    <row r="76" spans="1:3">
      <c r="A76" s="11" t="s">
        <v>1501</v>
      </c>
      <c r="B76" s="12">
        <v>9780325136721</v>
      </c>
      <c r="C76" s="75">
        <v>309.95</v>
      </c>
    </row>
    <row r="77" spans="1:3">
      <c r="A77" s="11" t="s">
        <v>1502</v>
      </c>
      <c r="B77" s="12">
        <v>9780325136837</v>
      </c>
      <c r="C77" s="75">
        <v>274.95</v>
      </c>
    </row>
    <row r="78" spans="1:3">
      <c r="A78" s="11" t="s">
        <v>1503</v>
      </c>
      <c r="B78" s="12">
        <v>9780325077260</v>
      </c>
      <c r="C78" s="75">
        <v>217.5</v>
      </c>
    </row>
    <row r="79" spans="1:3">
      <c r="A79" s="11" t="s">
        <v>1504</v>
      </c>
      <c r="B79" s="12">
        <v>9780325077277</v>
      </c>
      <c r="C79" s="75">
        <v>217.5</v>
      </c>
    </row>
    <row r="80" spans="1:3">
      <c r="A80" s="11" t="s">
        <v>1505</v>
      </c>
      <c r="B80" s="12">
        <v>9780325077284</v>
      </c>
      <c r="C80" s="75">
        <v>224.75</v>
      </c>
    </row>
    <row r="82" spans="1:3">
      <c r="A82" s="32" t="s">
        <v>1506</v>
      </c>
      <c r="B82" s="33"/>
      <c r="C82" s="88"/>
    </row>
    <row r="83" spans="1:3">
      <c r="A83" s="11" t="s">
        <v>1507</v>
      </c>
      <c r="B83" s="12">
        <v>9780325178288</v>
      </c>
      <c r="C83" s="75">
        <v>626.5</v>
      </c>
    </row>
    <row r="84" spans="1:3">
      <c r="A84" s="11" t="s">
        <v>1508</v>
      </c>
      <c r="B84" s="12">
        <v>9780325138510</v>
      </c>
      <c r="C84" s="75">
        <v>626.5</v>
      </c>
    </row>
    <row r="85" spans="1:3">
      <c r="A85" s="11" t="s">
        <v>1509</v>
      </c>
      <c r="B85" s="12">
        <v>9780325136806</v>
      </c>
      <c r="C85" s="75">
        <v>580.5</v>
      </c>
    </row>
    <row r="86" spans="1:3">
      <c r="B86" s="12"/>
      <c r="C86" s="75"/>
    </row>
    <row r="87" spans="1:3">
      <c r="A87" s="32" t="s">
        <v>1510</v>
      </c>
      <c r="B87" s="33"/>
      <c r="C87" s="88"/>
    </row>
    <row r="88" spans="1:3">
      <c r="A88" s="11" t="s">
        <v>1511</v>
      </c>
      <c r="B88" s="12">
        <v>9780325088969</v>
      </c>
      <c r="C88" s="75">
        <v>173.75</v>
      </c>
    </row>
    <row r="89" spans="1:3">
      <c r="A89" s="11" t="s">
        <v>1512</v>
      </c>
      <c r="B89" s="12">
        <v>9780325089003</v>
      </c>
      <c r="C89" s="75">
        <v>144.5</v>
      </c>
    </row>
    <row r="90" spans="1:3">
      <c r="B90" s="12"/>
      <c r="C90" s="75"/>
    </row>
    <row r="91" spans="1:3">
      <c r="A91" s="32" t="s">
        <v>1513</v>
      </c>
      <c r="B91" s="33"/>
      <c r="C91" s="88"/>
    </row>
    <row r="92" spans="1:3">
      <c r="A92" s="11" t="s">
        <v>1514</v>
      </c>
      <c r="B92" s="12">
        <v>9780325088952</v>
      </c>
      <c r="C92" s="75">
        <v>121.75</v>
      </c>
    </row>
    <row r="93" spans="1:3">
      <c r="A93" s="11" t="s">
        <v>1515</v>
      </c>
      <c r="B93" s="12">
        <v>9780325088990</v>
      </c>
      <c r="C93" s="75">
        <v>121.75</v>
      </c>
    </row>
    <row r="94" spans="1:3">
      <c r="B94" s="12"/>
      <c r="C94" s="75"/>
    </row>
    <row r="95" spans="1:3">
      <c r="A95" s="30" t="s">
        <v>1516</v>
      </c>
      <c r="B95" s="38"/>
      <c r="C95" s="69"/>
    </row>
    <row r="97" spans="1:3">
      <c r="A97" s="32" t="s">
        <v>1517</v>
      </c>
      <c r="B97" s="33"/>
      <c r="C97" s="88"/>
    </row>
    <row r="98" spans="1:3">
      <c r="A98" s="11" t="s">
        <v>1518</v>
      </c>
      <c r="B98" s="12">
        <v>9780325099217</v>
      </c>
      <c r="C98" s="75">
        <v>143.5</v>
      </c>
    </row>
    <row r="99" spans="1:3">
      <c r="A99" s="11" t="s">
        <v>1519</v>
      </c>
      <c r="B99" s="12">
        <v>9780325099224</v>
      </c>
      <c r="C99" s="75">
        <v>148.75</v>
      </c>
    </row>
    <row r="100" spans="1:3">
      <c r="A100" s="11" t="s">
        <v>1520</v>
      </c>
      <c r="B100" s="12">
        <v>9780325099231</v>
      </c>
      <c r="C100" s="75">
        <v>179.95</v>
      </c>
    </row>
    <row r="101" spans="1:3">
      <c r="A101" s="11" t="s">
        <v>1521</v>
      </c>
      <c r="B101" s="12">
        <v>9780325110585</v>
      </c>
      <c r="C101" s="75">
        <v>159.15</v>
      </c>
    </row>
    <row r="102" spans="1:3">
      <c r="A102" s="11" t="s">
        <v>1522</v>
      </c>
      <c r="B102" s="12">
        <v>9780325099248</v>
      </c>
      <c r="C102" s="75">
        <v>167.5</v>
      </c>
    </row>
    <row r="103" spans="1:3">
      <c r="A103" s="11" t="s">
        <v>1523</v>
      </c>
      <c r="B103" s="12">
        <v>9780325108940</v>
      </c>
      <c r="C103" s="75">
        <v>138.25</v>
      </c>
    </row>
    <row r="104" spans="1:3">
      <c r="A104" s="11" t="s">
        <v>1524</v>
      </c>
      <c r="B104" s="12">
        <v>9780325108964</v>
      </c>
      <c r="C104" s="75">
        <v>138.25</v>
      </c>
    </row>
    <row r="105" spans="1:3">
      <c r="A105" s="11" t="s">
        <v>1525</v>
      </c>
      <c r="B105" s="12">
        <v>9780325112060</v>
      </c>
      <c r="C105" s="75">
        <v>107.15</v>
      </c>
    </row>
    <row r="106" spans="1:3">
      <c r="A106" s="11" t="s">
        <v>1526</v>
      </c>
      <c r="B106" s="12">
        <v>9780325110943</v>
      </c>
      <c r="C106" s="75">
        <v>110.25</v>
      </c>
    </row>
    <row r="107" spans="1:3">
      <c r="B107" s="12"/>
      <c r="C107" s="75"/>
    </row>
    <row r="108" spans="1:3">
      <c r="A108" s="32" t="s">
        <v>1527</v>
      </c>
      <c r="B108" s="33"/>
      <c r="C108" s="88"/>
    </row>
    <row r="109" spans="1:3">
      <c r="A109" s="11" t="s">
        <v>1528</v>
      </c>
      <c r="B109" s="12">
        <v>9780325097237</v>
      </c>
      <c r="C109" s="75">
        <v>110.25</v>
      </c>
    </row>
    <row r="110" spans="1:3">
      <c r="A110" s="11" t="s">
        <v>1529</v>
      </c>
      <c r="B110" s="12">
        <v>9780325097244</v>
      </c>
      <c r="C110" s="75">
        <v>110.25</v>
      </c>
    </row>
    <row r="111" spans="1:3">
      <c r="A111" s="11" t="s">
        <v>1530</v>
      </c>
      <c r="B111" s="12">
        <v>9780325099057</v>
      </c>
      <c r="C111" s="75">
        <v>110.25</v>
      </c>
    </row>
    <row r="112" spans="1:3">
      <c r="A112" s="11" t="s">
        <v>1531</v>
      </c>
      <c r="B112" s="12">
        <v>9780325099040</v>
      </c>
      <c r="C112" s="75">
        <v>110.25</v>
      </c>
    </row>
    <row r="113" spans="1:3">
      <c r="A113" s="11" t="s">
        <v>1532</v>
      </c>
      <c r="B113" s="12">
        <v>9780325099064</v>
      </c>
      <c r="C113" s="75">
        <v>110.25</v>
      </c>
    </row>
    <row r="114" spans="1:3">
      <c r="A114" s="11" t="s">
        <v>1533</v>
      </c>
      <c r="B114" s="12">
        <v>9780325108933</v>
      </c>
      <c r="C114" s="75">
        <v>110.25</v>
      </c>
    </row>
    <row r="115" spans="1:3">
      <c r="A115" s="11" t="s">
        <v>1534</v>
      </c>
      <c r="B115" s="12">
        <v>9780325108957</v>
      </c>
      <c r="C115" s="75">
        <v>110.25</v>
      </c>
    </row>
    <row r="116" spans="1:3">
      <c r="B116" s="12"/>
      <c r="C116" s="75"/>
    </row>
    <row r="117" spans="1:3">
      <c r="A117" s="30" t="s">
        <v>1535</v>
      </c>
      <c r="B117" s="38"/>
      <c r="C117" s="69"/>
    </row>
    <row r="118" spans="1:3">
      <c r="B118" s="12"/>
      <c r="C118" s="75"/>
    </row>
    <row r="119" spans="1:3">
      <c r="A119" s="32" t="s">
        <v>1536</v>
      </c>
      <c r="B119" s="33"/>
      <c r="C119" s="88"/>
    </row>
    <row r="120" spans="1:3">
      <c r="A120" s="11" t="s">
        <v>1537</v>
      </c>
      <c r="B120" s="12">
        <v>9780325092096</v>
      </c>
      <c r="C120" s="75">
        <v>68.75</v>
      </c>
    </row>
    <row r="121" spans="1:3">
      <c r="A121" s="11" t="s">
        <v>1538</v>
      </c>
      <c r="B121" s="12">
        <v>9780325092102</v>
      </c>
      <c r="C121" s="75">
        <v>68.75</v>
      </c>
    </row>
    <row r="122" spans="1:3">
      <c r="A122" s="11" t="s">
        <v>1539</v>
      </c>
      <c r="B122" s="12">
        <v>9780325097251</v>
      </c>
      <c r="C122" s="75">
        <v>68.75</v>
      </c>
    </row>
    <row r="123" spans="1:3">
      <c r="B123" s="12"/>
      <c r="C123" s="75"/>
    </row>
    <row r="124" spans="1:3">
      <c r="A124" s="30" t="s">
        <v>1540</v>
      </c>
      <c r="B124" s="90"/>
      <c r="C124" s="69"/>
    </row>
    <row r="125" spans="1:3">
      <c r="B125" s="12"/>
      <c r="C125" s="75"/>
    </row>
    <row r="126" spans="1:3">
      <c r="A126" s="32" t="s">
        <v>1541</v>
      </c>
      <c r="B126" s="33"/>
      <c r="C126" s="88"/>
    </row>
    <row r="127" spans="1:3">
      <c r="A127" s="11" t="s">
        <v>1542</v>
      </c>
      <c r="B127" s="12">
        <v>9780325124490</v>
      </c>
      <c r="C127" s="75">
        <v>587.5</v>
      </c>
    </row>
    <row r="128" spans="1:3">
      <c r="A128" s="11" t="s">
        <v>1543</v>
      </c>
      <c r="B128" s="12">
        <v>9780325124506</v>
      </c>
      <c r="C128" s="75">
        <v>587.5</v>
      </c>
    </row>
    <row r="129" spans="1:3">
      <c r="A129" s="11" t="s">
        <v>1544</v>
      </c>
      <c r="B129" s="12">
        <v>9780325105550</v>
      </c>
      <c r="C129" s="75">
        <v>587.5</v>
      </c>
    </row>
    <row r="130" spans="1:3">
      <c r="B130" s="12"/>
      <c r="C130" s="75"/>
    </row>
    <row r="131" spans="1:3">
      <c r="A131" s="32" t="s">
        <v>1545</v>
      </c>
      <c r="B131" s="33"/>
      <c r="C131" s="88"/>
    </row>
    <row r="132" spans="1:3">
      <c r="A132" s="11" t="s">
        <v>1546</v>
      </c>
      <c r="B132" s="12">
        <v>9780325129884</v>
      </c>
      <c r="C132" s="75">
        <v>1679.5</v>
      </c>
    </row>
    <row r="133" spans="1:3">
      <c r="A133" s="11" t="s">
        <v>1547</v>
      </c>
      <c r="B133" s="12">
        <v>9780325160818</v>
      </c>
      <c r="C133" s="75">
        <v>883.95</v>
      </c>
    </row>
    <row r="134" spans="1:3">
      <c r="A134" s="11" t="s">
        <v>1548</v>
      </c>
      <c r="B134" s="12">
        <v>9780325160825</v>
      </c>
      <c r="C134" s="75">
        <v>883.95</v>
      </c>
    </row>
    <row r="135" spans="1:3">
      <c r="A135" s="11" t="s">
        <v>1549</v>
      </c>
      <c r="B135" s="12">
        <v>9780325135434</v>
      </c>
      <c r="C135" s="75">
        <v>1837.5</v>
      </c>
    </row>
    <row r="136" spans="1:3">
      <c r="A136" s="11" t="s">
        <v>1550</v>
      </c>
      <c r="B136" s="12">
        <v>9780325160832</v>
      </c>
      <c r="C136" s="75">
        <v>967.15</v>
      </c>
    </row>
    <row r="137" spans="1:3">
      <c r="A137" s="11" t="s">
        <v>1551</v>
      </c>
      <c r="B137" s="12">
        <v>9780325160849</v>
      </c>
      <c r="C137" s="75">
        <v>967.15</v>
      </c>
    </row>
    <row r="138" spans="1:3">
      <c r="A138" s="11" t="s">
        <v>1552</v>
      </c>
      <c r="B138" s="12">
        <v>9780325178004</v>
      </c>
      <c r="C138" s="75">
        <v>849.95</v>
      </c>
    </row>
    <row r="139" spans="1:3">
      <c r="A139" s="11" t="s">
        <v>1553</v>
      </c>
      <c r="B139" s="12">
        <v>9780325178325</v>
      </c>
      <c r="C139" s="75">
        <v>849.95</v>
      </c>
    </row>
    <row r="140" spans="1:3">
      <c r="A140" s="11" t="s">
        <v>1554</v>
      </c>
      <c r="B140" s="12">
        <v>9780325178356</v>
      </c>
      <c r="C140" s="75">
        <v>849.95</v>
      </c>
    </row>
    <row r="141" spans="1:3">
      <c r="B141" s="12"/>
      <c r="C141" s="75"/>
    </row>
    <row r="142" spans="1:3">
      <c r="B142" s="12"/>
      <c r="C142" s="75"/>
    </row>
    <row r="143" spans="1:3">
      <c r="A143" s="30" t="s">
        <v>1555</v>
      </c>
      <c r="B143" s="38"/>
      <c r="C143" s="69"/>
    </row>
    <row r="144" spans="1:3">
      <c r="A144" s="11" t="s">
        <v>1556</v>
      </c>
      <c r="B144" s="12">
        <v>9780325026152</v>
      </c>
      <c r="C144" s="75">
        <v>18.75</v>
      </c>
    </row>
    <row r="145" spans="1:3">
      <c r="A145" s="11" t="s">
        <v>1557</v>
      </c>
      <c r="B145" s="12">
        <v>9780325097268</v>
      </c>
      <c r="C145" s="75">
        <v>18.75</v>
      </c>
    </row>
    <row r="146" spans="1:3">
      <c r="A146" s="11" t="s">
        <v>1558</v>
      </c>
      <c r="B146" s="12">
        <v>9780325025964</v>
      </c>
      <c r="C146" s="75">
        <v>18.75</v>
      </c>
    </row>
    <row r="147" spans="1:3">
      <c r="A147" s="11" t="s">
        <v>1559</v>
      </c>
      <c r="B147" s="12">
        <v>9780325025957</v>
      </c>
      <c r="C147" s="75">
        <v>18.75</v>
      </c>
    </row>
    <row r="148" spans="1:3">
      <c r="A148" s="11" t="s">
        <v>1560</v>
      </c>
      <c r="B148" s="12">
        <v>9780325042800</v>
      </c>
      <c r="C148" s="75">
        <v>18.75</v>
      </c>
    </row>
    <row r="149" spans="1:3">
      <c r="A149" s="11" t="s">
        <v>1561</v>
      </c>
      <c r="B149" s="12">
        <v>9780325026909</v>
      </c>
      <c r="C149" s="75">
        <v>18.75</v>
      </c>
    </row>
    <row r="150" spans="1:3">
      <c r="A150" s="11" t="s">
        <v>1562</v>
      </c>
      <c r="B150" s="12">
        <v>9780325025971</v>
      </c>
      <c r="C150" s="75">
        <v>18.75</v>
      </c>
    </row>
    <row r="151" spans="1:3">
      <c r="A151" s="11" t="s">
        <v>1563</v>
      </c>
      <c r="B151" s="12">
        <v>9780325042817</v>
      </c>
      <c r="C151" s="75">
        <v>18.75</v>
      </c>
    </row>
    <row r="152" spans="1:3">
      <c r="A152" s="11" t="s">
        <v>1564</v>
      </c>
      <c r="B152" s="12">
        <v>9780325026770</v>
      </c>
      <c r="C152" s="75">
        <v>18.75</v>
      </c>
    </row>
    <row r="153" spans="1:3">
      <c r="A153" s="11" t="s">
        <v>1565</v>
      </c>
      <c r="B153" s="12">
        <v>9780325109220</v>
      </c>
      <c r="C153" s="75">
        <v>69.75</v>
      </c>
    </row>
    <row r="154" spans="1:3">
      <c r="A154" s="11" t="s">
        <v>1566</v>
      </c>
      <c r="B154" s="12">
        <v>9780435082062</v>
      </c>
      <c r="C154" s="75">
        <v>51.95</v>
      </c>
    </row>
    <row r="155" spans="1:3">
      <c r="A155" s="11" t="s">
        <v>1567</v>
      </c>
      <c r="B155" s="12">
        <v>9780325007885</v>
      </c>
      <c r="C155" s="75">
        <v>57.95</v>
      </c>
    </row>
    <row r="156" spans="1:3">
      <c r="A156" s="11" t="s">
        <v>1568</v>
      </c>
      <c r="B156" s="12">
        <v>9780325118123</v>
      </c>
      <c r="C156" s="75">
        <v>68.75</v>
      </c>
    </row>
    <row r="157" spans="1:3">
      <c r="A157" s="11" t="s">
        <v>1569</v>
      </c>
      <c r="B157" s="12">
        <v>9780435088095</v>
      </c>
      <c r="C157" s="75">
        <v>98.75</v>
      </c>
    </row>
  </sheetData>
  <pageMargins left="0.7" right="0.7" top="0.75" bottom="0.75" header="0.3" footer="0.3"/>
  <pageSetup orientation="portrait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05EC-09AE-4CF2-A89B-78D7E0CEDC4E}">
  <sheetPr>
    <tabColor rgb="FFA9EBE9"/>
  </sheetPr>
  <dimension ref="A1:D51"/>
  <sheetViews>
    <sheetView workbookViewId="0">
      <selection activeCell="C1" sqref="C1:D1"/>
    </sheetView>
  </sheetViews>
  <sheetFormatPr defaultRowHeight="15"/>
  <cols>
    <col min="1" max="1" width="70.7109375" style="11" customWidth="1"/>
    <col min="2" max="2" width="26.7109375" style="11" customWidth="1"/>
    <col min="3" max="3" width="13.140625" style="13" customWidth="1"/>
    <col min="4" max="4" width="10.42578125" style="14" customWidth="1"/>
    <col min="5" max="16384" width="9.140625" style="11"/>
  </cols>
  <sheetData>
    <row r="1" spans="1:3">
      <c r="A1" s="30" t="s">
        <v>62</v>
      </c>
      <c r="B1" s="30" t="s">
        <v>1570</v>
      </c>
      <c r="C1" s="30"/>
    </row>
    <row r="3" spans="1:3" s="36" customFormat="1">
      <c r="A3" s="39" t="s">
        <v>63</v>
      </c>
      <c r="B3" s="40" t="s">
        <v>64</v>
      </c>
      <c r="C3" s="52" t="s">
        <v>65</v>
      </c>
    </row>
    <row r="4" spans="1:3">
      <c r="A4" s="32" t="s">
        <v>1570</v>
      </c>
      <c r="B4" s="32"/>
      <c r="C4" s="31"/>
    </row>
    <row r="5" spans="1:3">
      <c r="A5" s="11" t="s">
        <v>1571</v>
      </c>
      <c r="B5" s="12">
        <v>9781442508514</v>
      </c>
      <c r="C5" s="13">
        <v>67.95</v>
      </c>
    </row>
    <row r="6" spans="1:3">
      <c r="A6" s="11" t="s">
        <v>1572</v>
      </c>
      <c r="B6" s="12">
        <v>9780731236435</v>
      </c>
      <c r="C6" s="13">
        <v>67.95</v>
      </c>
    </row>
    <row r="7" spans="1:3">
      <c r="A7" s="11" t="s">
        <v>1573</v>
      </c>
      <c r="B7" s="12">
        <v>9780731236510</v>
      </c>
      <c r="C7" s="13">
        <v>67.95</v>
      </c>
    </row>
    <row r="8" spans="1:3">
      <c r="A8" s="11" t="s">
        <v>1574</v>
      </c>
      <c r="B8" s="12">
        <v>9780731236459</v>
      </c>
      <c r="C8" s="13">
        <v>67.95</v>
      </c>
    </row>
    <row r="9" spans="1:3">
      <c r="A9" s="11" t="s">
        <v>1575</v>
      </c>
      <c r="B9" s="12">
        <v>9780731236473</v>
      </c>
      <c r="C9" s="13">
        <v>67.95</v>
      </c>
    </row>
    <row r="10" spans="1:3">
      <c r="A10" s="11" t="s">
        <v>1576</v>
      </c>
      <c r="B10" s="12">
        <v>9780731236497</v>
      </c>
      <c r="C10" s="13">
        <v>67.95</v>
      </c>
    </row>
    <row r="11" spans="1:3">
      <c r="A11" s="11" t="s">
        <v>1577</v>
      </c>
      <c r="B11" s="12">
        <v>9781741404500</v>
      </c>
      <c r="C11" s="13">
        <v>15.5</v>
      </c>
    </row>
    <row r="12" spans="1:3">
      <c r="A12" s="11" t="s">
        <v>1578</v>
      </c>
      <c r="B12" s="12">
        <v>9781741404432</v>
      </c>
      <c r="C12" s="13">
        <v>15.5</v>
      </c>
    </row>
    <row r="13" spans="1:3">
      <c r="A13" s="11" t="s">
        <v>1579</v>
      </c>
      <c r="B13" s="12">
        <v>9781741404494</v>
      </c>
      <c r="C13" s="13">
        <v>15.5</v>
      </c>
    </row>
    <row r="14" spans="1:3">
      <c r="A14" s="11" t="s">
        <v>1580</v>
      </c>
      <c r="B14" s="12">
        <v>9781741404487</v>
      </c>
      <c r="C14" s="13">
        <v>15.5</v>
      </c>
    </row>
    <row r="15" spans="1:3">
      <c r="A15" s="11" t="s">
        <v>1581</v>
      </c>
      <c r="B15" s="12">
        <v>9780731272235</v>
      </c>
      <c r="C15" s="13">
        <v>15.5</v>
      </c>
    </row>
    <row r="16" spans="1:3">
      <c r="A16" s="11" t="s">
        <v>1582</v>
      </c>
      <c r="B16" s="12">
        <v>9780731272457</v>
      </c>
      <c r="C16" s="13">
        <v>15.5</v>
      </c>
    </row>
    <row r="17" spans="1:3">
      <c r="A17" s="11" t="s">
        <v>1583</v>
      </c>
      <c r="B17" s="12">
        <v>9780731272389</v>
      </c>
      <c r="C17" s="13">
        <v>15.5</v>
      </c>
    </row>
    <row r="18" spans="1:3">
      <c r="A18" s="11" t="s">
        <v>1584</v>
      </c>
      <c r="B18" s="12">
        <v>9780731272228</v>
      </c>
      <c r="C18" s="13">
        <v>15.5</v>
      </c>
    </row>
    <row r="19" spans="1:3">
      <c r="A19" s="11" t="s">
        <v>1585</v>
      </c>
      <c r="B19" s="12">
        <v>9780731272396</v>
      </c>
      <c r="C19" s="13">
        <v>15.5</v>
      </c>
    </row>
    <row r="20" spans="1:3">
      <c r="A20" s="11" t="s">
        <v>1586</v>
      </c>
      <c r="B20" s="12">
        <v>9780731272259</v>
      </c>
      <c r="C20" s="13">
        <v>15.5</v>
      </c>
    </row>
    <row r="21" spans="1:3">
      <c r="A21" s="11" t="s">
        <v>1587</v>
      </c>
      <c r="B21" s="12">
        <v>9780731272242</v>
      </c>
      <c r="C21" s="13">
        <v>15.5</v>
      </c>
    </row>
    <row r="22" spans="1:3">
      <c r="A22" s="11" t="s">
        <v>1588</v>
      </c>
      <c r="B22" s="12">
        <v>9780731272440</v>
      </c>
      <c r="C22" s="13">
        <v>15.5</v>
      </c>
    </row>
    <row r="23" spans="1:3">
      <c r="A23" s="11" t="s">
        <v>1589</v>
      </c>
      <c r="B23" s="12">
        <v>9780731272273</v>
      </c>
      <c r="C23" s="13">
        <v>15.5</v>
      </c>
    </row>
    <row r="24" spans="1:3">
      <c r="A24" s="11" t="s">
        <v>1590</v>
      </c>
      <c r="B24" s="12">
        <v>9780731272266</v>
      </c>
      <c r="C24" s="13">
        <v>15.5</v>
      </c>
    </row>
    <row r="25" spans="1:3">
      <c r="A25" s="11" t="s">
        <v>1591</v>
      </c>
      <c r="B25" s="12">
        <v>9780731272297</v>
      </c>
      <c r="C25" s="13">
        <v>15.5</v>
      </c>
    </row>
    <row r="26" spans="1:3">
      <c r="A26" s="11" t="s">
        <v>1592</v>
      </c>
      <c r="B26" s="12">
        <v>9780731272303</v>
      </c>
      <c r="C26" s="13">
        <v>15.5</v>
      </c>
    </row>
    <row r="27" spans="1:3">
      <c r="A27" s="11" t="s">
        <v>1593</v>
      </c>
      <c r="B27" s="12">
        <v>9780731272433</v>
      </c>
      <c r="C27" s="13">
        <v>15.5</v>
      </c>
    </row>
    <row r="28" spans="1:3">
      <c r="A28" s="11" t="s">
        <v>1594</v>
      </c>
      <c r="B28" s="12">
        <v>9780731272426</v>
      </c>
      <c r="C28" s="13">
        <v>15.5</v>
      </c>
    </row>
    <row r="29" spans="1:3">
      <c r="A29" s="11" t="s">
        <v>1595</v>
      </c>
      <c r="B29" s="12">
        <v>9780731272280</v>
      </c>
      <c r="C29" s="13">
        <v>15.5</v>
      </c>
    </row>
    <row r="30" spans="1:3">
      <c r="A30" s="11" t="s">
        <v>1596</v>
      </c>
      <c r="B30" s="12">
        <v>9780731272419</v>
      </c>
      <c r="C30" s="13">
        <v>15.5</v>
      </c>
    </row>
    <row r="31" spans="1:3">
      <c r="A31" s="11" t="s">
        <v>1597</v>
      </c>
      <c r="B31" s="12">
        <v>9780731272310</v>
      </c>
      <c r="C31" s="13">
        <v>16.75</v>
      </c>
    </row>
    <row r="32" spans="1:3">
      <c r="A32" s="11" t="s">
        <v>1598</v>
      </c>
      <c r="B32" s="12">
        <v>9780731272334</v>
      </c>
      <c r="C32" s="13">
        <v>15.5</v>
      </c>
    </row>
    <row r="33" spans="1:3">
      <c r="A33" s="11" t="s">
        <v>1599</v>
      </c>
      <c r="B33" s="12">
        <v>9780731272341</v>
      </c>
      <c r="C33" s="13">
        <v>15.5</v>
      </c>
    </row>
    <row r="34" spans="1:3">
      <c r="A34" s="11" t="s">
        <v>1600</v>
      </c>
      <c r="B34" s="12">
        <v>9780731272327</v>
      </c>
      <c r="C34" s="13">
        <v>16.75</v>
      </c>
    </row>
    <row r="35" spans="1:3">
      <c r="A35" s="11" t="s">
        <v>1601</v>
      </c>
      <c r="B35" s="12">
        <v>9780731272402</v>
      </c>
      <c r="C35" s="13">
        <v>16.75</v>
      </c>
    </row>
    <row r="36" spans="1:3">
      <c r="A36" s="11" t="s">
        <v>1602</v>
      </c>
      <c r="B36" s="12">
        <v>9780731272358</v>
      </c>
      <c r="C36" s="13">
        <v>15.5</v>
      </c>
    </row>
    <row r="37" spans="1:3">
      <c r="A37" s="11" t="s">
        <v>1603</v>
      </c>
      <c r="B37" s="12">
        <v>9780731272464</v>
      </c>
      <c r="C37" s="13">
        <v>15.5</v>
      </c>
    </row>
    <row r="38" spans="1:3">
      <c r="A38" s="11" t="s">
        <v>1604</v>
      </c>
      <c r="B38" s="12">
        <v>9780731272372</v>
      </c>
      <c r="C38" s="13">
        <v>16.75</v>
      </c>
    </row>
    <row r="39" spans="1:3">
      <c r="A39" s="11" t="s">
        <v>1605</v>
      </c>
      <c r="B39" s="12">
        <v>9780731272365</v>
      </c>
      <c r="C39" s="13">
        <v>16.75</v>
      </c>
    </row>
    <row r="40" spans="1:3">
      <c r="A40" s="11" t="s">
        <v>1606</v>
      </c>
      <c r="B40" s="12">
        <v>9780655786450</v>
      </c>
      <c r="C40" s="13">
        <v>551.95000000000005</v>
      </c>
    </row>
    <row r="41" spans="1:3">
      <c r="A41" s="11" t="s">
        <v>1607</v>
      </c>
      <c r="B41" s="12">
        <v>9781488673498</v>
      </c>
      <c r="C41" s="13">
        <v>642.95000000000005</v>
      </c>
    </row>
    <row r="42" spans="1:3">
      <c r="A42" s="11" t="s">
        <v>1608</v>
      </c>
      <c r="B42" s="12">
        <v>9781488670206</v>
      </c>
      <c r="C42" s="13">
        <v>642.95000000000005</v>
      </c>
    </row>
    <row r="43" spans="1:3">
      <c r="A43" s="11" t="s">
        <v>1609</v>
      </c>
      <c r="B43" s="12">
        <v>9781488691423</v>
      </c>
      <c r="C43" s="13">
        <v>642.95000000000005</v>
      </c>
    </row>
    <row r="44" spans="1:3">
      <c r="A44" s="11" t="s">
        <v>1610</v>
      </c>
      <c r="B44" s="12">
        <v>9781488680410</v>
      </c>
      <c r="C44" s="13">
        <v>642.95000000000005</v>
      </c>
    </row>
    <row r="45" spans="1:3">
      <c r="A45" s="11" t="s">
        <v>1611</v>
      </c>
      <c r="B45" s="12">
        <v>9781488661082</v>
      </c>
      <c r="C45" s="13">
        <v>642.95000000000005</v>
      </c>
    </row>
    <row r="46" spans="1:3">
      <c r="A46" s="11" t="s">
        <v>1612</v>
      </c>
      <c r="B46" s="12">
        <v>9781442508651</v>
      </c>
      <c r="C46" s="13">
        <v>74.95</v>
      </c>
    </row>
    <row r="47" spans="1:3">
      <c r="A47" s="11" t="s">
        <v>1613</v>
      </c>
      <c r="B47" s="12">
        <v>9780731272563</v>
      </c>
      <c r="C47" s="13">
        <v>74.95</v>
      </c>
    </row>
    <row r="48" spans="1:3">
      <c r="A48" s="11" t="s">
        <v>1614</v>
      </c>
      <c r="B48" s="12">
        <v>9780731272570</v>
      </c>
      <c r="C48" s="13">
        <v>74.95</v>
      </c>
    </row>
    <row r="49" spans="1:3">
      <c r="A49" s="11" t="s">
        <v>1615</v>
      </c>
      <c r="B49" s="12">
        <v>9780731272587</v>
      </c>
      <c r="C49" s="13">
        <v>74.95</v>
      </c>
    </row>
    <row r="50" spans="1:3">
      <c r="A50" s="11" t="s">
        <v>1616</v>
      </c>
      <c r="B50" s="12">
        <v>9780731272594</v>
      </c>
      <c r="C50" s="13">
        <v>74.95</v>
      </c>
    </row>
    <row r="51" spans="1:3">
      <c r="A51" s="11" t="s">
        <v>1617</v>
      </c>
      <c r="B51" s="12">
        <v>9780731272600</v>
      </c>
      <c r="C51" s="13">
        <v>74.95</v>
      </c>
    </row>
  </sheetData>
  <pageMargins left="0.7" right="0.7" top="0.75" bottom="0.75" header="0.3" footer="0.3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7E493-4542-45FA-A589-D5C379645A5F}">
  <sheetPr>
    <tabColor rgb="FF018A3F"/>
  </sheetPr>
  <dimension ref="A1:D32"/>
  <sheetViews>
    <sheetView workbookViewId="0">
      <selection activeCell="F30" sqref="F30"/>
    </sheetView>
  </sheetViews>
  <sheetFormatPr defaultRowHeight="15"/>
  <cols>
    <col min="1" max="1" width="60.7109375" style="11" customWidth="1"/>
    <col min="2" max="2" width="26.7109375" style="11" customWidth="1"/>
    <col min="3" max="3" width="14.28515625" style="13" customWidth="1"/>
    <col min="4" max="4" width="10.42578125" style="14" customWidth="1"/>
    <col min="5" max="16384" width="9.140625" style="11"/>
  </cols>
  <sheetData>
    <row r="1" spans="1:3">
      <c r="A1" s="30" t="s">
        <v>62</v>
      </c>
      <c r="B1" s="30" t="s">
        <v>1618</v>
      </c>
    </row>
    <row r="3" spans="1:3" s="36" customFormat="1">
      <c r="A3" s="39" t="s">
        <v>63</v>
      </c>
      <c r="B3" s="40" t="s">
        <v>64</v>
      </c>
      <c r="C3" s="52" t="s">
        <v>65</v>
      </c>
    </row>
    <row r="4" spans="1:3">
      <c r="B4" s="12"/>
    </row>
    <row r="5" spans="1:3">
      <c r="A5" s="30" t="s">
        <v>1619</v>
      </c>
      <c r="B5" s="38">
        <v>9780655703280</v>
      </c>
      <c r="C5" s="63"/>
    </row>
    <row r="6" spans="1:3">
      <c r="A6" s="11" t="s">
        <v>1620</v>
      </c>
      <c r="B6" s="12">
        <v>9780655703280</v>
      </c>
      <c r="C6" s="13">
        <v>311.95</v>
      </c>
    </row>
    <row r="7" spans="1:3">
      <c r="A7" s="11" t="s">
        <v>1621</v>
      </c>
      <c r="B7" s="12">
        <v>9780655703280</v>
      </c>
      <c r="C7" s="13">
        <v>623.9</v>
      </c>
    </row>
    <row r="8" spans="1:3">
      <c r="A8" s="11" t="s">
        <v>1622</v>
      </c>
      <c r="B8" s="12">
        <v>9780655703280</v>
      </c>
      <c r="C8" s="13">
        <v>935.84999999999991</v>
      </c>
    </row>
    <row r="9" spans="1:3">
      <c r="A9" s="11" t="s">
        <v>1623</v>
      </c>
      <c r="B9" s="12">
        <v>9780655703280</v>
      </c>
      <c r="C9" s="13">
        <v>1247.8</v>
      </c>
    </row>
    <row r="10" spans="1:3">
      <c r="A10" s="11" t="s">
        <v>1624</v>
      </c>
      <c r="B10" s="12">
        <v>9780655703280</v>
      </c>
      <c r="C10" s="13">
        <v>1559.75</v>
      </c>
    </row>
    <row r="11" spans="1:3">
      <c r="A11" s="11" t="s">
        <v>1625</v>
      </c>
      <c r="B11" s="12">
        <v>9780655703280</v>
      </c>
      <c r="C11" s="13">
        <v>1871.6999999999998</v>
      </c>
    </row>
    <row r="12" spans="1:3">
      <c r="A12" s="11" t="s">
        <v>1626</v>
      </c>
      <c r="B12" s="12">
        <v>9780655703280</v>
      </c>
      <c r="C12" s="13">
        <v>2183.65</v>
      </c>
    </row>
    <row r="13" spans="1:3">
      <c r="A13" s="11" t="s">
        <v>1627</v>
      </c>
      <c r="B13" s="12">
        <v>9780655703280</v>
      </c>
      <c r="C13" s="13">
        <v>2495.6</v>
      </c>
    </row>
    <row r="14" spans="1:3">
      <c r="A14" s="11" t="s">
        <v>1628</v>
      </c>
      <c r="B14" s="12">
        <v>9780655703280</v>
      </c>
      <c r="C14" s="13">
        <v>2807.5499999999997</v>
      </c>
    </row>
    <row r="15" spans="1:3">
      <c r="A15" s="11" t="s">
        <v>1629</v>
      </c>
      <c r="B15" s="12">
        <v>9780655703280</v>
      </c>
      <c r="C15" s="13">
        <v>3119.5</v>
      </c>
    </row>
    <row r="16" spans="1:3">
      <c r="A16" s="11" t="s">
        <v>1630</v>
      </c>
      <c r="B16" s="12">
        <v>9780655703280</v>
      </c>
      <c r="C16" s="13">
        <v>3431.45</v>
      </c>
    </row>
    <row r="17" spans="1:3">
      <c r="A17" s="11" t="s">
        <v>1631</v>
      </c>
      <c r="B17" s="12">
        <v>9780655703280</v>
      </c>
      <c r="C17" s="13">
        <v>3743.3999999999996</v>
      </c>
    </row>
    <row r="18" spans="1:3">
      <c r="A18" s="11" t="s">
        <v>1632</v>
      </c>
      <c r="B18" s="12">
        <v>9780655703280</v>
      </c>
      <c r="C18" s="13">
        <v>4055.35</v>
      </c>
    </row>
    <row r="19" spans="1:3">
      <c r="A19" s="11" t="s">
        <v>1633</v>
      </c>
      <c r="B19" s="12">
        <v>9780655703280</v>
      </c>
      <c r="C19" s="13">
        <v>4367.3</v>
      </c>
    </row>
    <row r="20" spans="1:3">
      <c r="A20" s="11" t="s">
        <v>1634</v>
      </c>
      <c r="B20" s="12">
        <v>9780655703280</v>
      </c>
      <c r="C20" s="13">
        <v>4679.25</v>
      </c>
    </row>
    <row r="21" spans="1:3">
      <c r="A21" s="11" t="s">
        <v>1635</v>
      </c>
      <c r="B21" s="12">
        <v>9780655703280</v>
      </c>
      <c r="C21" s="13">
        <v>4991.2</v>
      </c>
    </row>
    <row r="22" spans="1:3">
      <c r="A22" s="11" t="s">
        <v>1636</v>
      </c>
      <c r="B22" s="12">
        <v>9780655703280</v>
      </c>
      <c r="C22" s="13">
        <v>5303.15</v>
      </c>
    </row>
    <row r="23" spans="1:3">
      <c r="A23" s="11" t="s">
        <v>1637</v>
      </c>
      <c r="B23" s="12">
        <v>9780655703280</v>
      </c>
      <c r="C23" s="13">
        <v>5615.0999999999995</v>
      </c>
    </row>
    <row r="24" spans="1:3">
      <c r="A24" s="11" t="s">
        <v>1638</v>
      </c>
      <c r="B24" s="12">
        <v>9780655703280</v>
      </c>
      <c r="C24" s="13">
        <v>5927.05</v>
      </c>
    </row>
    <row r="25" spans="1:3">
      <c r="A25" s="11" t="s">
        <v>1639</v>
      </c>
      <c r="B25" s="12">
        <v>9780655703280</v>
      </c>
      <c r="C25" s="13">
        <v>6239</v>
      </c>
    </row>
    <row r="26" spans="1:3">
      <c r="B26" s="12"/>
    </row>
    <row r="27" spans="1:3">
      <c r="A27" s="30" t="s">
        <v>1640</v>
      </c>
      <c r="B27" s="30"/>
      <c r="C27" s="63"/>
    </row>
    <row r="28" spans="1:3">
      <c r="A28" s="11" t="s">
        <v>1641</v>
      </c>
      <c r="B28" s="12">
        <v>9780655703198</v>
      </c>
      <c r="C28" s="13">
        <v>145.94999999999999</v>
      </c>
    </row>
    <row r="29" spans="1:3">
      <c r="A29" s="11" t="s">
        <v>1642</v>
      </c>
      <c r="B29" s="12">
        <v>9780655703266</v>
      </c>
      <c r="C29" s="13">
        <v>145.94999999999999</v>
      </c>
    </row>
    <row r="30" spans="1:3">
      <c r="B30" s="12"/>
    </row>
    <row r="31" spans="1:3">
      <c r="A31" s="30" t="s">
        <v>1643</v>
      </c>
      <c r="B31" s="30"/>
      <c r="C31" s="63"/>
    </row>
    <row r="32" spans="1:3">
      <c r="A32" s="11" t="s">
        <v>1644</v>
      </c>
      <c r="B32" s="12">
        <v>9780655703273</v>
      </c>
      <c r="C32" s="13">
        <v>51.95</v>
      </c>
    </row>
  </sheetData>
  <pageMargins left="0.7" right="0.7" top="0.75" bottom="0.75" header="0.3" footer="0.3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90DCF-2676-4A12-B738-8FFA1757E100}">
  <sheetPr>
    <tabColor rgb="FF018A3F"/>
  </sheetPr>
  <dimension ref="A1:D74"/>
  <sheetViews>
    <sheetView topLeftCell="A66" workbookViewId="0">
      <selection activeCell="B71" sqref="B71"/>
    </sheetView>
  </sheetViews>
  <sheetFormatPr defaultRowHeight="15"/>
  <cols>
    <col min="1" max="1" width="60.7109375" style="11" customWidth="1"/>
    <col min="2" max="2" width="26.7109375" style="11" customWidth="1"/>
    <col min="3" max="3" width="12" style="13" customWidth="1"/>
    <col min="4" max="4" width="8.5703125" style="14" customWidth="1"/>
    <col min="5" max="16384" width="9.140625" style="11"/>
  </cols>
  <sheetData>
    <row r="1" spans="1:3">
      <c r="A1" s="30" t="s">
        <v>62</v>
      </c>
      <c r="B1" s="30" t="s">
        <v>1618</v>
      </c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30" t="s">
        <v>1645</v>
      </c>
      <c r="B5" s="30"/>
      <c r="C5" s="63"/>
    </row>
    <row r="6" spans="1:3">
      <c r="A6" s="11" t="s">
        <v>1646</v>
      </c>
      <c r="B6" s="12">
        <v>9780655795025</v>
      </c>
      <c r="C6" s="13">
        <v>64.5</v>
      </c>
    </row>
    <row r="7" spans="1:3">
      <c r="A7" s="11" t="s">
        <v>1647</v>
      </c>
      <c r="B7" s="12">
        <v>9780655795032</v>
      </c>
      <c r="C7" s="13">
        <v>64.5</v>
      </c>
    </row>
    <row r="8" spans="1:3">
      <c r="A8" s="11" t="s">
        <v>1648</v>
      </c>
      <c r="B8" s="12">
        <v>9780655795049</v>
      </c>
      <c r="C8" s="13">
        <v>64.5</v>
      </c>
    </row>
    <row r="9" spans="1:3">
      <c r="A9" s="11" t="s">
        <v>1649</v>
      </c>
      <c r="B9" s="12">
        <v>9780655795056</v>
      </c>
      <c r="C9" s="13">
        <v>64.5</v>
      </c>
    </row>
    <row r="10" spans="1:3">
      <c r="A10" s="11" t="s">
        <v>1650</v>
      </c>
      <c r="B10" s="12">
        <v>9780655795063</v>
      </c>
      <c r="C10" s="13">
        <v>64.5</v>
      </c>
    </row>
    <row r="11" spans="1:3">
      <c r="A11" s="11" t="s">
        <v>1651</v>
      </c>
      <c r="B11" s="12">
        <v>9780655795070</v>
      </c>
      <c r="C11" s="13">
        <v>64.5</v>
      </c>
    </row>
    <row r="12" spans="1:3">
      <c r="A12" s="11" t="s">
        <v>1652</v>
      </c>
      <c r="B12" s="12">
        <v>9780655795087</v>
      </c>
      <c r="C12" s="13">
        <v>64.5</v>
      </c>
    </row>
    <row r="13" spans="1:3">
      <c r="A13" s="11" t="s">
        <v>1653</v>
      </c>
      <c r="B13" s="12">
        <v>9780655795094</v>
      </c>
      <c r="C13" s="13">
        <v>64.5</v>
      </c>
    </row>
    <row r="14" spans="1:3">
      <c r="A14" s="11" t="s">
        <v>1654</v>
      </c>
      <c r="B14" s="12">
        <v>9780655795100</v>
      </c>
      <c r="C14" s="13">
        <v>64.5</v>
      </c>
    </row>
    <row r="15" spans="1:3">
      <c r="A15" s="11" t="s">
        <v>1655</v>
      </c>
      <c r="B15" s="12">
        <v>9780655795117</v>
      </c>
      <c r="C15" s="13">
        <v>64.5</v>
      </c>
    </row>
    <row r="16" spans="1:3">
      <c r="A16" s="11" t="s">
        <v>1656</v>
      </c>
      <c r="B16" s="12">
        <v>9780655795124</v>
      </c>
      <c r="C16" s="13">
        <v>64.5</v>
      </c>
    </row>
    <row r="17" spans="1:3">
      <c r="A17" s="11" t="s">
        <v>1657</v>
      </c>
      <c r="B17" s="12">
        <v>9780655795131</v>
      </c>
      <c r="C17" s="13">
        <v>64.5</v>
      </c>
    </row>
    <row r="18" spans="1:3">
      <c r="A18" s="11" t="s">
        <v>1658</v>
      </c>
      <c r="B18" s="12">
        <v>9780655795148</v>
      </c>
      <c r="C18" s="13">
        <v>64.5</v>
      </c>
    </row>
    <row r="19" spans="1:3">
      <c r="A19" s="11" t="s">
        <v>1659</v>
      </c>
      <c r="B19" s="12">
        <v>9780655795155</v>
      </c>
      <c r="C19" s="13">
        <v>64.5</v>
      </c>
    </row>
    <row r="20" spans="1:3">
      <c r="A20" s="11" t="s">
        <v>1660</v>
      </c>
      <c r="B20" s="12">
        <v>9780655795162</v>
      </c>
      <c r="C20" s="13">
        <v>64.5</v>
      </c>
    </row>
    <row r="21" spans="1:3">
      <c r="A21" s="11" t="s">
        <v>1661</v>
      </c>
      <c r="B21" s="12">
        <v>9780655795179</v>
      </c>
      <c r="C21" s="13">
        <v>64.5</v>
      </c>
    </row>
    <row r="22" spans="1:3">
      <c r="A22" s="11" t="s">
        <v>1662</v>
      </c>
      <c r="B22" s="12">
        <v>9780655795186</v>
      </c>
      <c r="C22" s="13">
        <v>64.5</v>
      </c>
    </row>
    <row r="23" spans="1:3">
      <c r="A23" s="11" t="s">
        <v>1663</v>
      </c>
      <c r="B23" s="12">
        <v>9780655795193</v>
      </c>
      <c r="C23" s="13">
        <v>64.5</v>
      </c>
    </row>
    <row r="24" spans="1:3">
      <c r="A24" s="11" t="s">
        <v>1664</v>
      </c>
      <c r="B24" s="12">
        <v>9780655795209</v>
      </c>
      <c r="C24" s="13">
        <v>64.5</v>
      </c>
    </row>
    <row r="25" spans="1:3">
      <c r="A25" s="11" t="s">
        <v>1665</v>
      </c>
      <c r="B25" s="12">
        <v>9780655795216</v>
      </c>
      <c r="C25" s="13">
        <v>64.5</v>
      </c>
    </row>
    <row r="26" spans="1:3">
      <c r="A26" s="11" t="s">
        <v>1666</v>
      </c>
      <c r="B26" s="12">
        <v>9780655795223</v>
      </c>
      <c r="C26" s="13">
        <v>64.5</v>
      </c>
    </row>
    <row r="27" spans="1:3">
      <c r="A27" s="11" t="s">
        <v>1667</v>
      </c>
      <c r="B27" s="12">
        <v>9780655795230</v>
      </c>
      <c r="C27" s="13">
        <v>64.5</v>
      </c>
    </row>
    <row r="28" spans="1:3">
      <c r="A28" s="11" t="s">
        <v>1668</v>
      </c>
      <c r="B28" s="12">
        <v>9780655795247</v>
      </c>
      <c r="C28" s="13">
        <v>64.5</v>
      </c>
    </row>
    <row r="29" spans="1:3">
      <c r="A29" s="11" t="s">
        <v>1669</v>
      </c>
      <c r="B29" s="12">
        <v>9780655795254</v>
      </c>
      <c r="C29" s="13">
        <v>64.5</v>
      </c>
    </row>
    <row r="30" spans="1:3">
      <c r="A30" s="11" t="s">
        <v>1670</v>
      </c>
      <c r="B30" s="12">
        <v>9780655795261</v>
      </c>
      <c r="C30" s="13">
        <v>64.5</v>
      </c>
    </row>
    <row r="31" spans="1:3">
      <c r="A31" s="11" t="s">
        <v>1671</v>
      </c>
      <c r="B31" s="12">
        <v>9780655794738</v>
      </c>
      <c r="C31" s="13">
        <v>64.5</v>
      </c>
    </row>
    <row r="32" spans="1:3">
      <c r="A32" s="11" t="s">
        <v>1672</v>
      </c>
      <c r="B32" s="12">
        <v>9780655794783</v>
      </c>
      <c r="C32" s="13">
        <v>64.5</v>
      </c>
    </row>
    <row r="33" spans="1:3">
      <c r="A33" s="11" t="s">
        <v>1673</v>
      </c>
      <c r="B33" s="12">
        <v>9780655794752</v>
      </c>
      <c r="C33" s="13">
        <v>64.5</v>
      </c>
    </row>
    <row r="34" spans="1:3">
      <c r="A34" s="11" t="s">
        <v>1674</v>
      </c>
      <c r="B34" s="12">
        <v>9780655794769</v>
      </c>
      <c r="C34" s="13">
        <v>64.5</v>
      </c>
    </row>
    <row r="35" spans="1:3">
      <c r="A35" s="11" t="s">
        <v>1675</v>
      </c>
      <c r="B35" s="12">
        <v>9780655794776</v>
      </c>
      <c r="C35" s="13">
        <v>64.5</v>
      </c>
    </row>
    <row r="36" spans="1:3">
      <c r="A36" s="11" t="s">
        <v>1676</v>
      </c>
      <c r="B36" s="12">
        <v>9780655794820</v>
      </c>
      <c r="C36" s="13">
        <v>64.5</v>
      </c>
    </row>
    <row r="37" spans="1:3">
      <c r="A37" s="11" t="s">
        <v>1677</v>
      </c>
      <c r="B37" s="12">
        <v>9780655794790</v>
      </c>
      <c r="C37" s="13">
        <v>64.5</v>
      </c>
    </row>
    <row r="38" spans="1:3">
      <c r="A38" s="11" t="s">
        <v>1678</v>
      </c>
      <c r="B38" s="12">
        <v>9780655794806</v>
      </c>
      <c r="C38" s="13">
        <v>64.5</v>
      </c>
    </row>
    <row r="39" spans="1:3">
      <c r="A39" s="11" t="s">
        <v>1679</v>
      </c>
      <c r="B39" s="12">
        <v>9780655794813</v>
      </c>
      <c r="C39" s="13">
        <v>64.5</v>
      </c>
    </row>
    <row r="40" spans="1:3">
      <c r="A40" s="11" t="s">
        <v>1680</v>
      </c>
      <c r="B40" s="12">
        <v>9780655794868</v>
      </c>
      <c r="C40" s="13">
        <v>64.5</v>
      </c>
    </row>
    <row r="41" spans="1:3">
      <c r="A41" s="11" t="s">
        <v>1681</v>
      </c>
      <c r="B41" s="12">
        <v>9780655794837</v>
      </c>
      <c r="C41" s="13">
        <v>64.5</v>
      </c>
    </row>
    <row r="42" spans="1:3">
      <c r="A42" s="11" t="s">
        <v>1682</v>
      </c>
      <c r="B42" s="12">
        <v>9780655794851</v>
      </c>
      <c r="C42" s="13">
        <v>64.5</v>
      </c>
    </row>
    <row r="43" spans="1:3">
      <c r="A43" s="11" t="s">
        <v>1683</v>
      </c>
      <c r="B43" s="12">
        <v>9780655794905</v>
      </c>
      <c r="C43" s="13">
        <v>64.5</v>
      </c>
    </row>
    <row r="44" spans="1:3">
      <c r="A44" s="11" t="s">
        <v>1684</v>
      </c>
      <c r="B44" s="12">
        <v>9780655794875</v>
      </c>
      <c r="C44" s="13">
        <v>64.5</v>
      </c>
    </row>
    <row r="45" spans="1:3">
      <c r="A45" s="11" t="s">
        <v>1685</v>
      </c>
      <c r="B45" s="12">
        <v>9780655794899</v>
      </c>
      <c r="C45" s="13">
        <v>64.5</v>
      </c>
    </row>
    <row r="46" spans="1:3">
      <c r="A46" s="11" t="s">
        <v>1686</v>
      </c>
      <c r="B46" s="12">
        <v>9780655794912</v>
      </c>
      <c r="C46" s="13">
        <v>64.5</v>
      </c>
    </row>
    <row r="47" spans="1:3">
      <c r="A47" s="11" t="s">
        <v>1687</v>
      </c>
      <c r="B47" s="12">
        <v>9780655794929</v>
      </c>
      <c r="C47" s="13">
        <v>64.5</v>
      </c>
    </row>
    <row r="48" spans="1:3">
      <c r="A48" s="11" t="s">
        <v>1688</v>
      </c>
      <c r="B48" s="12">
        <v>9780655786559</v>
      </c>
      <c r="C48" s="13">
        <v>64.5</v>
      </c>
    </row>
    <row r="49" spans="1:3">
      <c r="A49" s="11" t="s">
        <v>1689</v>
      </c>
      <c r="B49" s="12">
        <v>9780655794844</v>
      </c>
      <c r="C49" s="13">
        <v>64.5</v>
      </c>
    </row>
    <row r="50" spans="1:3">
      <c r="A50" s="11" t="s">
        <v>1690</v>
      </c>
      <c r="B50" s="12">
        <v>9780655794882</v>
      </c>
      <c r="C50" s="13">
        <v>64.5</v>
      </c>
    </row>
    <row r="51" spans="1:3">
      <c r="A51" s="11" t="s">
        <v>1691</v>
      </c>
      <c r="B51" s="12">
        <v>9780655786504</v>
      </c>
      <c r="C51" s="13">
        <v>64.5</v>
      </c>
    </row>
    <row r="52" spans="1:3">
      <c r="A52" s="11" t="s">
        <v>1692</v>
      </c>
      <c r="B52" s="12">
        <v>9780655786573</v>
      </c>
      <c r="C52" s="13">
        <v>64.5</v>
      </c>
    </row>
    <row r="53" spans="1:3">
      <c r="A53" s="11" t="s">
        <v>1693</v>
      </c>
      <c r="B53" s="12">
        <v>9780655786535</v>
      </c>
      <c r="C53" s="13">
        <v>64.5</v>
      </c>
    </row>
    <row r="54" spans="1:3">
      <c r="A54" s="11" t="s">
        <v>1694</v>
      </c>
      <c r="B54" s="12">
        <v>9780655786566</v>
      </c>
      <c r="C54" s="13">
        <v>64.5</v>
      </c>
    </row>
    <row r="55" spans="1:3">
      <c r="A55" s="11" t="s">
        <v>1695</v>
      </c>
      <c r="B55" s="12">
        <v>9780655786542</v>
      </c>
      <c r="C55" s="13">
        <v>64.5</v>
      </c>
    </row>
    <row r="56" spans="1:3">
      <c r="A56" s="11" t="s">
        <v>1696</v>
      </c>
      <c r="B56" s="12">
        <v>9780655786528</v>
      </c>
      <c r="C56" s="13">
        <v>64.5</v>
      </c>
    </row>
    <row r="57" spans="1:3">
      <c r="A57" s="11" t="s">
        <v>1697</v>
      </c>
      <c r="B57" s="12">
        <v>9780655786580</v>
      </c>
      <c r="C57" s="13">
        <v>64.5</v>
      </c>
    </row>
    <row r="58" spans="1:3">
      <c r="A58" s="11" t="s">
        <v>1698</v>
      </c>
      <c r="B58" s="12">
        <v>9780655786511</v>
      </c>
      <c r="C58" s="13">
        <v>64.5</v>
      </c>
    </row>
    <row r="59" spans="1:3">
      <c r="A59" s="11" t="s">
        <v>1699</v>
      </c>
      <c r="B59" s="12">
        <v>9780655794936</v>
      </c>
      <c r="C59" s="13">
        <v>64.5</v>
      </c>
    </row>
    <row r="60" spans="1:3">
      <c r="A60" s="11" t="s">
        <v>1700</v>
      </c>
      <c r="B60" s="12">
        <v>9780655794950</v>
      </c>
      <c r="C60" s="13">
        <v>64.5</v>
      </c>
    </row>
    <row r="61" spans="1:3">
      <c r="A61" s="11" t="s">
        <v>1701</v>
      </c>
      <c r="B61" s="12">
        <v>9780655794943</v>
      </c>
      <c r="C61" s="13">
        <v>64.5</v>
      </c>
    </row>
    <row r="62" spans="1:3">
      <c r="A62" s="11" t="s">
        <v>1702</v>
      </c>
      <c r="B62" s="12">
        <v>9780655794974</v>
      </c>
      <c r="C62" s="13">
        <v>64.5</v>
      </c>
    </row>
    <row r="63" spans="1:3">
      <c r="A63" s="11" t="s">
        <v>1703</v>
      </c>
      <c r="B63" s="12">
        <v>9780655794967</v>
      </c>
      <c r="C63" s="13">
        <v>64.5</v>
      </c>
    </row>
    <row r="64" spans="1:3">
      <c r="A64" s="11" t="s">
        <v>1704</v>
      </c>
      <c r="B64" s="12">
        <v>9780655794998</v>
      </c>
      <c r="C64" s="13">
        <v>64.5</v>
      </c>
    </row>
    <row r="65" spans="1:3">
      <c r="A65" s="11" t="s">
        <v>1705</v>
      </c>
      <c r="B65" s="12">
        <v>9780655794981</v>
      </c>
      <c r="C65" s="13">
        <v>64.5</v>
      </c>
    </row>
    <row r="66" spans="1:3">
      <c r="A66" s="11" t="s">
        <v>1706</v>
      </c>
      <c r="B66" s="12">
        <v>9780655795018</v>
      </c>
      <c r="C66" s="13">
        <v>64.5</v>
      </c>
    </row>
    <row r="67" spans="1:3">
      <c r="A67" s="11" t="s">
        <v>1707</v>
      </c>
      <c r="B67" s="12">
        <v>9780655795001</v>
      </c>
      <c r="C67" s="13">
        <v>64.5</v>
      </c>
    </row>
    <row r="68" spans="1:3">
      <c r="A68" s="11" t="s">
        <v>1708</v>
      </c>
      <c r="B68" s="12">
        <v>9780655794745</v>
      </c>
      <c r="C68" s="13">
        <v>64.5</v>
      </c>
    </row>
    <row r="69" spans="1:3">
      <c r="B69" s="12"/>
    </row>
    <row r="70" spans="1:3">
      <c r="A70" s="30" t="s">
        <v>1709</v>
      </c>
      <c r="B70" s="30"/>
      <c r="C70" s="63"/>
    </row>
    <row r="71" spans="1:3">
      <c r="A71" s="11" t="s">
        <v>1710</v>
      </c>
      <c r="B71" s="12">
        <v>9780655795278</v>
      </c>
      <c r="C71" s="13">
        <v>3657.5</v>
      </c>
    </row>
    <row r="72" spans="1:3">
      <c r="B72" s="12"/>
    </row>
    <row r="73" spans="1:3">
      <c r="A73" s="30" t="s">
        <v>1643</v>
      </c>
      <c r="B73" s="30"/>
      <c r="C73" s="63"/>
    </row>
    <row r="74" spans="1:3">
      <c r="A74" s="11" t="s">
        <v>1644</v>
      </c>
      <c r="B74" s="12">
        <v>9780655703273</v>
      </c>
      <c r="C74" s="13">
        <v>51.95</v>
      </c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3799D-6DBD-4777-A615-444241909C7F}">
  <sheetPr>
    <tabColor rgb="FFA9EBE9"/>
  </sheetPr>
  <dimension ref="A1:D63"/>
  <sheetViews>
    <sheetView topLeftCell="A7" workbookViewId="0">
      <selection activeCell="A7" sqref="A7"/>
    </sheetView>
  </sheetViews>
  <sheetFormatPr defaultRowHeight="15"/>
  <cols>
    <col min="1" max="1" width="60.7109375" style="11" customWidth="1"/>
    <col min="2" max="2" width="26.7109375" style="11" customWidth="1"/>
    <col min="3" max="3" width="15.5703125" style="13" customWidth="1"/>
    <col min="4" max="4" width="10" style="14" customWidth="1"/>
    <col min="5" max="16384" width="9.140625" style="11"/>
  </cols>
  <sheetData>
    <row r="1" spans="1:3">
      <c r="A1" s="30" t="s">
        <v>62</v>
      </c>
      <c r="B1" s="30" t="s">
        <v>39</v>
      </c>
      <c r="C1" s="30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94" t="s">
        <v>1711</v>
      </c>
      <c r="B5" s="94"/>
      <c r="C5" s="95"/>
    </row>
    <row r="6" spans="1:3">
      <c r="A6" s="11" t="s">
        <v>1712</v>
      </c>
      <c r="B6" s="12">
        <v>9781442543577</v>
      </c>
      <c r="C6" s="13">
        <v>64.5</v>
      </c>
    </row>
    <row r="7" spans="1:3">
      <c r="A7" s="11" t="s">
        <v>1713</v>
      </c>
      <c r="B7" s="12">
        <v>9781442541351</v>
      </c>
      <c r="C7" s="13">
        <v>19.95</v>
      </c>
    </row>
    <row r="8" spans="1:3">
      <c r="A8" s="11" t="s">
        <v>1714</v>
      </c>
      <c r="B8" s="12">
        <v>9781442541337</v>
      </c>
      <c r="C8" s="13">
        <v>19.95</v>
      </c>
    </row>
    <row r="9" spans="1:3">
      <c r="A9" s="11" t="s">
        <v>1715</v>
      </c>
      <c r="B9" s="12">
        <v>9781442541368</v>
      </c>
      <c r="C9" s="13">
        <v>19.95</v>
      </c>
    </row>
    <row r="10" spans="1:3">
      <c r="A10" s="11" t="s">
        <v>1716</v>
      </c>
      <c r="B10" s="12">
        <v>9781442541344</v>
      </c>
      <c r="C10" s="13">
        <v>19.95</v>
      </c>
    </row>
    <row r="11" spans="1:3">
      <c r="A11" s="11" t="s">
        <v>1717</v>
      </c>
      <c r="B11" s="12">
        <v>9781442541306</v>
      </c>
      <c r="C11" s="13">
        <v>19.95</v>
      </c>
    </row>
    <row r="12" spans="1:3">
      <c r="A12" s="11" t="s">
        <v>1718</v>
      </c>
      <c r="B12" s="12">
        <v>9781442541313</v>
      </c>
      <c r="C12" s="13">
        <v>19.95</v>
      </c>
    </row>
    <row r="13" spans="1:3">
      <c r="A13" s="11" t="s">
        <v>1719</v>
      </c>
      <c r="B13" s="12">
        <v>9781442541375</v>
      </c>
      <c r="C13" s="13">
        <v>19.95</v>
      </c>
    </row>
    <row r="14" spans="1:3">
      <c r="A14" s="11" t="s">
        <v>258</v>
      </c>
      <c r="B14" s="12">
        <v>9781442541290</v>
      </c>
      <c r="C14" s="13">
        <v>19.95</v>
      </c>
    </row>
    <row r="15" spans="1:3">
      <c r="A15" s="11" t="s">
        <v>1720</v>
      </c>
      <c r="B15" s="12">
        <v>9781442541283</v>
      </c>
      <c r="C15" s="13">
        <v>19.95</v>
      </c>
    </row>
    <row r="16" spans="1:3">
      <c r="A16" s="11" t="s">
        <v>1721</v>
      </c>
      <c r="B16" s="12">
        <v>9781442541740</v>
      </c>
      <c r="C16" s="13">
        <v>19.95</v>
      </c>
    </row>
    <row r="17" spans="1:3">
      <c r="A17" s="11" t="s">
        <v>1722</v>
      </c>
      <c r="B17" s="12">
        <v>9781442541320</v>
      </c>
      <c r="C17" s="13">
        <v>19.95</v>
      </c>
    </row>
    <row r="18" spans="1:3">
      <c r="A18" s="11" t="s">
        <v>1723</v>
      </c>
      <c r="B18" s="12">
        <v>9781442542600</v>
      </c>
      <c r="C18" s="13">
        <v>19.95</v>
      </c>
    </row>
    <row r="20" spans="1:3">
      <c r="A20" s="94" t="s">
        <v>1724</v>
      </c>
      <c r="B20" s="94"/>
      <c r="C20" s="95"/>
    </row>
    <row r="21" spans="1:3">
      <c r="A21" s="11" t="s">
        <v>1712</v>
      </c>
      <c r="B21" s="12">
        <v>9781442528772</v>
      </c>
      <c r="C21" s="13">
        <v>64.95</v>
      </c>
    </row>
    <row r="22" spans="1:3">
      <c r="A22" s="11" t="s">
        <v>1725</v>
      </c>
      <c r="B22" s="12">
        <v>9781442528413</v>
      </c>
      <c r="C22" s="13">
        <v>21.95</v>
      </c>
    </row>
    <row r="23" spans="1:3">
      <c r="A23" s="11" t="s">
        <v>1726</v>
      </c>
      <c r="B23" s="12">
        <v>9781442528390</v>
      </c>
      <c r="C23" s="13">
        <v>21.95</v>
      </c>
    </row>
    <row r="24" spans="1:3">
      <c r="A24" s="11" t="s">
        <v>1727</v>
      </c>
      <c r="B24" s="12">
        <v>9781442527638</v>
      </c>
      <c r="C24" s="13">
        <v>21.95</v>
      </c>
    </row>
    <row r="25" spans="1:3">
      <c r="A25" s="11" t="s">
        <v>1728</v>
      </c>
      <c r="B25" s="12">
        <v>9781442524439</v>
      </c>
      <c r="C25" s="13">
        <v>21.95</v>
      </c>
    </row>
    <row r="26" spans="1:3">
      <c r="A26" s="11" t="s">
        <v>1729</v>
      </c>
      <c r="B26" s="12">
        <v>9781442528406</v>
      </c>
      <c r="C26" s="13">
        <v>21.95</v>
      </c>
    </row>
    <row r="27" spans="1:3">
      <c r="A27" s="11" t="s">
        <v>1730</v>
      </c>
      <c r="B27" s="12">
        <v>9781442524798</v>
      </c>
      <c r="C27" s="13">
        <v>21.95</v>
      </c>
    </row>
    <row r="28" spans="1:3">
      <c r="A28" s="11" t="s">
        <v>1731</v>
      </c>
      <c r="B28" s="12">
        <v>9781442524682</v>
      </c>
      <c r="C28" s="13">
        <v>21.95</v>
      </c>
    </row>
    <row r="29" spans="1:3">
      <c r="A29" s="11" t="s">
        <v>1732</v>
      </c>
      <c r="B29" s="12">
        <v>9781442527621</v>
      </c>
      <c r="C29" s="13">
        <v>21.95</v>
      </c>
    </row>
    <row r="30" spans="1:3">
      <c r="A30" s="11" t="s">
        <v>1733</v>
      </c>
      <c r="B30" s="12">
        <v>9781442524477</v>
      </c>
      <c r="C30" s="13">
        <v>21.95</v>
      </c>
    </row>
    <row r="31" spans="1:3">
      <c r="A31" s="11" t="s">
        <v>1734</v>
      </c>
      <c r="B31" s="12">
        <v>9781442527607</v>
      </c>
      <c r="C31" s="13">
        <v>21.95</v>
      </c>
    </row>
    <row r="32" spans="1:3">
      <c r="A32" s="11" t="s">
        <v>1735</v>
      </c>
      <c r="B32" s="12">
        <v>9781442527591</v>
      </c>
      <c r="C32" s="13">
        <v>21.95</v>
      </c>
    </row>
    <row r="33" spans="1:3">
      <c r="A33" s="11" t="s">
        <v>1736</v>
      </c>
      <c r="B33" s="12">
        <v>9781442527614</v>
      </c>
      <c r="C33" s="13">
        <v>21.95</v>
      </c>
    </row>
    <row r="34" spans="1:3">
      <c r="B34" s="12"/>
    </row>
    <row r="35" spans="1:3">
      <c r="A35" s="94" t="s">
        <v>1737</v>
      </c>
      <c r="B35" s="94"/>
      <c r="C35" s="95"/>
    </row>
    <row r="36" spans="1:3">
      <c r="A36" s="11" t="s">
        <v>1712</v>
      </c>
      <c r="B36" s="12">
        <v>9781869705978</v>
      </c>
      <c r="C36" s="13">
        <v>64.5</v>
      </c>
    </row>
    <row r="37" spans="1:3">
      <c r="A37" s="11" t="s">
        <v>1738</v>
      </c>
      <c r="B37" s="12">
        <v>9781869705947</v>
      </c>
      <c r="C37" s="13">
        <v>22.95</v>
      </c>
    </row>
    <row r="38" spans="1:3">
      <c r="A38" s="11" t="s">
        <v>1739</v>
      </c>
      <c r="B38" s="12">
        <v>9781869705909</v>
      </c>
      <c r="C38" s="13">
        <v>22.95</v>
      </c>
    </row>
    <row r="39" spans="1:3">
      <c r="A39" s="11" t="s">
        <v>1740</v>
      </c>
      <c r="B39" s="12">
        <v>9781869705879</v>
      </c>
      <c r="C39" s="13">
        <v>22.95</v>
      </c>
    </row>
    <row r="40" spans="1:3">
      <c r="A40" s="11" t="s">
        <v>1741</v>
      </c>
      <c r="B40" s="12">
        <v>9781869705930</v>
      </c>
      <c r="C40" s="13">
        <v>22.95</v>
      </c>
    </row>
    <row r="41" spans="1:3">
      <c r="A41" s="11" t="s">
        <v>1742</v>
      </c>
      <c r="B41" s="12">
        <v>9781869705855</v>
      </c>
      <c r="C41" s="13">
        <v>22.95</v>
      </c>
    </row>
    <row r="42" spans="1:3">
      <c r="A42" s="11" t="s">
        <v>1743</v>
      </c>
      <c r="B42" s="12">
        <v>9781869705862</v>
      </c>
      <c r="C42" s="13">
        <v>22.95</v>
      </c>
    </row>
    <row r="43" spans="1:3">
      <c r="A43" s="11" t="s">
        <v>1744</v>
      </c>
      <c r="B43" s="12">
        <v>9781869705961</v>
      </c>
      <c r="C43" s="13">
        <v>22.95</v>
      </c>
    </row>
    <row r="44" spans="1:3">
      <c r="A44" s="11" t="s">
        <v>1745</v>
      </c>
      <c r="B44" s="12">
        <v>9781869705923</v>
      </c>
      <c r="C44" s="13">
        <v>22.95</v>
      </c>
    </row>
    <row r="45" spans="1:3">
      <c r="A45" s="11" t="s">
        <v>1746</v>
      </c>
      <c r="B45" s="12">
        <v>9781869705893</v>
      </c>
      <c r="C45" s="13">
        <v>22.95</v>
      </c>
    </row>
    <row r="46" spans="1:3">
      <c r="A46" s="11" t="s">
        <v>1747</v>
      </c>
      <c r="B46" s="12">
        <v>9781869705954</v>
      </c>
      <c r="C46" s="13">
        <v>22.95</v>
      </c>
    </row>
    <row r="47" spans="1:3">
      <c r="A47" s="11" t="s">
        <v>1748</v>
      </c>
      <c r="B47" s="12">
        <v>9781869705886</v>
      </c>
      <c r="C47" s="13">
        <v>22.95</v>
      </c>
    </row>
    <row r="48" spans="1:3">
      <c r="A48" s="11" t="s">
        <v>1749</v>
      </c>
      <c r="B48" s="12">
        <v>9781869705916</v>
      </c>
      <c r="C48" s="13">
        <v>22.95</v>
      </c>
    </row>
    <row r="50" spans="1:3">
      <c r="A50" s="94" t="s">
        <v>1750</v>
      </c>
      <c r="B50" s="94"/>
      <c r="C50" s="95"/>
    </row>
    <row r="51" spans="1:3">
      <c r="A51" s="11" t="s">
        <v>1712</v>
      </c>
      <c r="B51" s="12">
        <v>9781442507944</v>
      </c>
      <c r="C51" s="13">
        <v>64.95</v>
      </c>
    </row>
    <row r="52" spans="1:3">
      <c r="A52" s="11" t="s">
        <v>1751</v>
      </c>
      <c r="B52" s="12">
        <v>9781869706470</v>
      </c>
      <c r="C52" s="13">
        <v>22.95</v>
      </c>
    </row>
    <row r="53" spans="1:3">
      <c r="A53" s="11" t="s">
        <v>1752</v>
      </c>
      <c r="B53" s="12">
        <v>9781869706517</v>
      </c>
      <c r="C53" s="13">
        <v>22.95</v>
      </c>
    </row>
    <row r="54" spans="1:3">
      <c r="A54" s="11" t="s">
        <v>1753</v>
      </c>
      <c r="B54" s="12">
        <v>9781869706487</v>
      </c>
      <c r="C54" s="13">
        <v>22.95</v>
      </c>
    </row>
    <row r="55" spans="1:3">
      <c r="A55" s="11" t="s">
        <v>1754</v>
      </c>
      <c r="B55" s="12">
        <v>9781869706425</v>
      </c>
      <c r="C55" s="13">
        <v>22.95</v>
      </c>
    </row>
    <row r="56" spans="1:3">
      <c r="A56" s="11" t="s">
        <v>1755</v>
      </c>
      <c r="B56" s="12">
        <v>9781869706524</v>
      </c>
      <c r="C56" s="13">
        <v>22.95</v>
      </c>
    </row>
    <row r="57" spans="1:3">
      <c r="A57" s="11" t="s">
        <v>1756</v>
      </c>
      <c r="B57" s="12">
        <v>9781869706500</v>
      </c>
      <c r="C57" s="13">
        <v>22.95</v>
      </c>
    </row>
    <row r="58" spans="1:3">
      <c r="A58" s="11" t="s">
        <v>1757</v>
      </c>
      <c r="B58" s="12">
        <v>9781869706418</v>
      </c>
      <c r="C58" s="13">
        <v>22.95</v>
      </c>
    </row>
    <row r="59" spans="1:3">
      <c r="A59" s="11" t="s">
        <v>1758</v>
      </c>
      <c r="B59" s="12">
        <v>9781869706449</v>
      </c>
      <c r="C59" s="13">
        <v>22.95</v>
      </c>
    </row>
    <row r="60" spans="1:3">
      <c r="A60" s="11" t="s">
        <v>1759</v>
      </c>
      <c r="B60" s="12">
        <v>9781869706432</v>
      </c>
      <c r="C60" s="13">
        <v>22.95</v>
      </c>
    </row>
    <row r="61" spans="1:3">
      <c r="A61" s="11" t="s">
        <v>1760</v>
      </c>
      <c r="B61" s="12">
        <v>9781869706463</v>
      </c>
      <c r="C61" s="13">
        <v>22.95</v>
      </c>
    </row>
    <row r="62" spans="1:3">
      <c r="A62" s="11" t="s">
        <v>1761</v>
      </c>
      <c r="B62" s="12">
        <v>9781869706494</v>
      </c>
      <c r="C62" s="13">
        <v>22.95</v>
      </c>
    </row>
    <row r="63" spans="1:3">
      <c r="A63" s="11" t="s">
        <v>1762</v>
      </c>
      <c r="B63" s="12">
        <v>9781869706456</v>
      </c>
      <c r="C63" s="13">
        <v>22.95</v>
      </c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38527-A867-4B6A-B578-3095C4577626}">
  <sheetPr>
    <tabColor theme="7"/>
  </sheetPr>
  <dimension ref="A1:E125"/>
  <sheetViews>
    <sheetView topLeftCell="A106" workbookViewId="0">
      <selection activeCell="K128" sqref="K128"/>
    </sheetView>
  </sheetViews>
  <sheetFormatPr defaultRowHeight="15"/>
  <cols>
    <col min="1" max="1" width="15.140625" customWidth="1"/>
    <col min="2" max="2" width="50.7109375" customWidth="1"/>
  </cols>
  <sheetData>
    <row r="1" spans="1:5">
      <c r="A1" s="202" t="s">
        <v>1763</v>
      </c>
      <c r="B1" s="203"/>
    </row>
    <row r="2" spans="1:5">
      <c r="A2" s="179" t="s">
        <v>1764</v>
      </c>
      <c r="B2" s="180" t="s">
        <v>63</v>
      </c>
      <c r="C2" s="181" t="s">
        <v>1765</v>
      </c>
      <c r="D2" s="182" t="s">
        <v>1766</v>
      </c>
      <c r="E2" s="183" t="s">
        <v>1767</v>
      </c>
    </row>
    <row r="3" spans="1:5">
      <c r="A3" s="184" t="s">
        <v>1768</v>
      </c>
      <c r="B3" s="185"/>
      <c r="C3" s="185"/>
      <c r="D3" s="185"/>
      <c r="E3" s="185"/>
    </row>
    <row r="4" spans="1:5" ht="94.5">
      <c r="A4" s="186">
        <v>9780655717812</v>
      </c>
      <c r="B4" s="187" t="s">
        <v>1769</v>
      </c>
      <c r="C4" s="187" t="s">
        <v>1770</v>
      </c>
      <c r="D4" s="188">
        <f>25*5</f>
        <v>125</v>
      </c>
      <c r="E4" s="188">
        <v>141.5</v>
      </c>
    </row>
    <row r="5" spans="1:5" ht="94.5">
      <c r="A5" s="186">
        <v>9780655717829</v>
      </c>
      <c r="B5" s="187" t="s">
        <v>1771</v>
      </c>
      <c r="C5" s="187" t="s">
        <v>1770</v>
      </c>
      <c r="D5" s="188">
        <f>50*5</f>
        <v>250</v>
      </c>
      <c r="E5" s="188">
        <v>282.5</v>
      </c>
    </row>
    <row r="6" spans="1:5" ht="94.5">
      <c r="A6" s="186">
        <v>9780655717836</v>
      </c>
      <c r="B6" s="187" t="s">
        <v>1772</v>
      </c>
      <c r="C6" s="187" t="s">
        <v>1770</v>
      </c>
      <c r="D6" s="188">
        <f>75*5</f>
        <v>375</v>
      </c>
      <c r="E6" s="188">
        <v>423.5</v>
      </c>
    </row>
    <row r="7" spans="1:5" ht="94.5">
      <c r="A7" s="186">
        <v>9780655717393</v>
      </c>
      <c r="B7" s="189" t="s">
        <v>1773</v>
      </c>
      <c r="C7" s="187" t="s">
        <v>1770</v>
      </c>
      <c r="D7" s="190">
        <f>100*5</f>
        <v>500</v>
      </c>
      <c r="E7" s="188">
        <v>564.99</v>
      </c>
    </row>
    <row r="8" spans="1:5" ht="94.5">
      <c r="A8" s="186">
        <v>9780655717843</v>
      </c>
      <c r="B8" s="187" t="s">
        <v>1774</v>
      </c>
      <c r="C8" s="187" t="s">
        <v>1770</v>
      </c>
      <c r="D8" s="190">
        <f>150*5</f>
        <v>750</v>
      </c>
      <c r="E8" s="188">
        <v>846.99</v>
      </c>
    </row>
    <row r="9" spans="1:5" ht="94.5">
      <c r="A9" s="186">
        <v>9780655717850</v>
      </c>
      <c r="B9" s="187" t="s">
        <v>1775</v>
      </c>
      <c r="C9" s="187" t="s">
        <v>1770</v>
      </c>
      <c r="D9" s="190">
        <f>200*5</f>
        <v>1000</v>
      </c>
      <c r="E9" s="188">
        <v>1129.5</v>
      </c>
    </row>
    <row r="10" spans="1:5" ht="94.5">
      <c r="A10" s="186">
        <v>9780655717867</v>
      </c>
      <c r="B10" s="187" t="s">
        <v>1776</v>
      </c>
      <c r="C10" s="187" t="s">
        <v>1770</v>
      </c>
      <c r="D10" s="190">
        <f>250*5</f>
        <v>1250</v>
      </c>
      <c r="E10" s="188">
        <v>1411.5</v>
      </c>
    </row>
    <row r="11" spans="1:5" ht="94.5">
      <c r="A11" s="186">
        <v>9780655717324</v>
      </c>
      <c r="B11" s="189" t="s">
        <v>1777</v>
      </c>
      <c r="C11" s="187" t="s">
        <v>1770</v>
      </c>
      <c r="D11" s="190">
        <f>300*5</f>
        <v>1500</v>
      </c>
      <c r="E11" s="188">
        <v>1693.99</v>
      </c>
    </row>
    <row r="12" spans="1:5" ht="94.5">
      <c r="A12" s="186">
        <v>9780655717874</v>
      </c>
      <c r="B12" s="187" t="s">
        <v>1778</v>
      </c>
      <c r="C12" s="187" t="s">
        <v>1770</v>
      </c>
      <c r="D12" s="188">
        <f>350*5</f>
        <v>1750</v>
      </c>
      <c r="E12" s="188">
        <v>1975.99</v>
      </c>
    </row>
    <row r="13" spans="1:5" ht="94.5">
      <c r="A13" s="186">
        <v>9780655717881</v>
      </c>
      <c r="B13" s="187" t="s">
        <v>1779</v>
      </c>
      <c r="C13" s="187" t="s">
        <v>1770</v>
      </c>
      <c r="D13" s="188">
        <f>400*5</f>
        <v>2000</v>
      </c>
      <c r="E13" s="188">
        <v>2258.5</v>
      </c>
    </row>
    <row r="14" spans="1:5" ht="94.5">
      <c r="A14" s="186">
        <v>9780655717898</v>
      </c>
      <c r="B14" s="187" t="s">
        <v>1780</v>
      </c>
      <c r="C14" s="187" t="s">
        <v>1770</v>
      </c>
      <c r="D14" s="188">
        <f>450*5</f>
        <v>2250</v>
      </c>
      <c r="E14" s="188">
        <v>2540.5</v>
      </c>
    </row>
    <row r="15" spans="1:5" ht="94.5">
      <c r="A15" s="186">
        <v>9780655717331</v>
      </c>
      <c r="B15" s="189" t="s">
        <v>1781</v>
      </c>
      <c r="C15" s="187" t="s">
        <v>1770</v>
      </c>
      <c r="D15" s="188">
        <f>500*5</f>
        <v>2500</v>
      </c>
      <c r="E15" s="188">
        <v>2822.99</v>
      </c>
    </row>
    <row r="16" spans="1:5" ht="94.5">
      <c r="A16" s="186">
        <v>9780655717904</v>
      </c>
      <c r="B16" s="187" t="s">
        <v>1782</v>
      </c>
      <c r="C16" s="187" t="s">
        <v>1770</v>
      </c>
      <c r="D16" s="188">
        <f>550*5</f>
        <v>2750</v>
      </c>
      <c r="E16" s="188">
        <v>3105.5</v>
      </c>
    </row>
    <row r="17" spans="1:5" ht="94.5">
      <c r="A17" s="186">
        <v>9780655717911</v>
      </c>
      <c r="B17" s="187" t="s">
        <v>1783</v>
      </c>
      <c r="C17" s="187" t="s">
        <v>1770</v>
      </c>
      <c r="D17" s="188">
        <f>600*5</f>
        <v>3000</v>
      </c>
      <c r="E17" s="188">
        <v>3387.5</v>
      </c>
    </row>
    <row r="18" spans="1:5" ht="94.5">
      <c r="A18" s="186">
        <v>9780655717706</v>
      </c>
      <c r="B18" s="187" t="s">
        <v>1784</v>
      </c>
      <c r="C18" s="187" t="s">
        <v>1770</v>
      </c>
      <c r="D18" s="188">
        <f>650*5</f>
        <v>3250</v>
      </c>
      <c r="E18" s="188">
        <v>3669.99</v>
      </c>
    </row>
    <row r="19" spans="1:5" ht="94.5">
      <c r="A19" s="186">
        <v>9780655717348</v>
      </c>
      <c r="B19" s="189" t="s">
        <v>1785</v>
      </c>
      <c r="C19" s="187" t="s">
        <v>1770</v>
      </c>
      <c r="D19" s="188">
        <f>700*5</f>
        <v>3500</v>
      </c>
      <c r="E19" s="188">
        <v>3951.99</v>
      </c>
    </row>
    <row r="20" spans="1:5" ht="94.5">
      <c r="A20" s="186">
        <v>9780655717713</v>
      </c>
      <c r="B20" s="187" t="s">
        <v>1786</v>
      </c>
      <c r="C20" s="187" t="s">
        <v>1770</v>
      </c>
      <c r="D20" s="188">
        <f>750*5</f>
        <v>3750</v>
      </c>
      <c r="E20" s="188">
        <v>4234.5</v>
      </c>
    </row>
    <row r="21" spans="1:5" ht="94.5">
      <c r="A21" s="186">
        <v>9780655717720</v>
      </c>
      <c r="B21" s="187" t="s">
        <v>1787</v>
      </c>
      <c r="C21" s="187" t="s">
        <v>1770</v>
      </c>
      <c r="D21" s="188">
        <f>800*5</f>
        <v>4000</v>
      </c>
      <c r="E21" s="188">
        <v>4516.5</v>
      </c>
    </row>
    <row r="22" spans="1:5" ht="94.5">
      <c r="A22" s="186">
        <v>9780655717928</v>
      </c>
      <c r="B22" s="187" t="s">
        <v>1788</v>
      </c>
      <c r="C22" s="187" t="s">
        <v>1770</v>
      </c>
      <c r="D22" s="188">
        <f>850*5</f>
        <v>4250</v>
      </c>
      <c r="E22" s="188">
        <v>4798.99</v>
      </c>
    </row>
    <row r="23" spans="1:5" ht="94.5">
      <c r="A23" s="186">
        <v>9780655717355</v>
      </c>
      <c r="B23" s="189" t="s">
        <v>1789</v>
      </c>
      <c r="C23" s="187" t="s">
        <v>1770</v>
      </c>
      <c r="D23" s="188">
        <f>900*5</f>
        <v>4500</v>
      </c>
      <c r="E23" s="188">
        <v>5080.99</v>
      </c>
    </row>
    <row r="24" spans="1:5">
      <c r="A24" s="186"/>
      <c r="B24" s="189"/>
      <c r="C24" s="187"/>
      <c r="D24" s="188"/>
      <c r="E24" s="188"/>
    </row>
    <row r="25" spans="1:5">
      <c r="A25" s="191" t="s">
        <v>1790</v>
      </c>
      <c r="B25" s="192"/>
      <c r="C25" s="192"/>
      <c r="D25" s="192"/>
      <c r="E25" s="192"/>
    </row>
    <row r="26" spans="1:5" ht="108">
      <c r="A26" s="186">
        <v>9780655717935</v>
      </c>
      <c r="B26" s="189" t="s">
        <v>1791</v>
      </c>
      <c r="C26" s="193" t="s">
        <v>1770</v>
      </c>
      <c r="D26" s="188">
        <f>25*5</f>
        <v>125</v>
      </c>
      <c r="E26" s="188">
        <v>141.5</v>
      </c>
    </row>
    <row r="27" spans="1:5" ht="108">
      <c r="A27" s="186">
        <v>9780655717942</v>
      </c>
      <c r="B27" s="189" t="s">
        <v>1792</v>
      </c>
      <c r="C27" s="193" t="s">
        <v>1770</v>
      </c>
      <c r="D27" s="188">
        <f>50*5</f>
        <v>250</v>
      </c>
      <c r="E27" s="188">
        <v>282.5</v>
      </c>
    </row>
    <row r="28" spans="1:5" ht="108">
      <c r="A28" s="186">
        <v>9780655717959</v>
      </c>
      <c r="B28" s="189" t="s">
        <v>1793</v>
      </c>
      <c r="C28" s="193" t="s">
        <v>1770</v>
      </c>
      <c r="D28" s="188">
        <f>75*5</f>
        <v>375</v>
      </c>
      <c r="E28" s="188">
        <v>423.5</v>
      </c>
    </row>
    <row r="29" spans="1:5" ht="108">
      <c r="A29" s="186">
        <v>9780655717362</v>
      </c>
      <c r="B29" s="189" t="s">
        <v>1794</v>
      </c>
      <c r="C29" s="193" t="s">
        <v>1770</v>
      </c>
      <c r="D29" s="190">
        <f>100*5</f>
        <v>500</v>
      </c>
      <c r="E29" s="188">
        <v>564.99</v>
      </c>
    </row>
    <row r="30" spans="1:5" ht="108">
      <c r="A30" s="186">
        <v>9780655717966</v>
      </c>
      <c r="B30" s="189" t="s">
        <v>1795</v>
      </c>
      <c r="C30" s="193" t="s">
        <v>1770</v>
      </c>
      <c r="D30" s="190">
        <f>150*5</f>
        <v>750</v>
      </c>
      <c r="E30" s="188">
        <v>846.99</v>
      </c>
    </row>
    <row r="31" spans="1:5" ht="108">
      <c r="A31" s="186">
        <v>9780655717973</v>
      </c>
      <c r="B31" s="189" t="s">
        <v>1796</v>
      </c>
      <c r="C31" s="193" t="s">
        <v>1770</v>
      </c>
      <c r="D31" s="190">
        <f>200*5</f>
        <v>1000</v>
      </c>
      <c r="E31" s="188">
        <v>1129.5</v>
      </c>
    </row>
    <row r="32" spans="1:5" ht="108">
      <c r="A32" s="186">
        <v>9780655717980</v>
      </c>
      <c r="B32" s="189" t="s">
        <v>1797</v>
      </c>
      <c r="C32" s="193" t="s">
        <v>1770</v>
      </c>
      <c r="D32" s="190">
        <f>250*5</f>
        <v>1250</v>
      </c>
      <c r="E32" s="188">
        <v>1411.5</v>
      </c>
    </row>
    <row r="33" spans="1:5" ht="108">
      <c r="A33" s="186">
        <v>9780655717379</v>
      </c>
      <c r="B33" s="189" t="s">
        <v>1798</v>
      </c>
      <c r="C33" s="193" t="s">
        <v>1770</v>
      </c>
      <c r="D33" s="190">
        <f>300*5</f>
        <v>1500</v>
      </c>
      <c r="E33" s="188">
        <v>1693.99</v>
      </c>
    </row>
    <row r="34" spans="1:5" ht="108">
      <c r="A34" s="186">
        <v>9780655717997</v>
      </c>
      <c r="B34" s="189" t="s">
        <v>1799</v>
      </c>
      <c r="C34" s="193" t="s">
        <v>1770</v>
      </c>
      <c r="D34" s="188">
        <f>350*5</f>
        <v>1750</v>
      </c>
      <c r="E34" s="188">
        <v>1975.99</v>
      </c>
    </row>
    <row r="35" spans="1:5" ht="108">
      <c r="A35" s="186">
        <v>9780655717737</v>
      </c>
      <c r="B35" s="189" t="s">
        <v>1800</v>
      </c>
      <c r="C35" s="193" t="s">
        <v>1770</v>
      </c>
      <c r="D35" s="188">
        <f>400*5</f>
        <v>2000</v>
      </c>
      <c r="E35" s="188">
        <v>2258.5</v>
      </c>
    </row>
    <row r="36" spans="1:5" ht="108">
      <c r="A36" s="186">
        <v>9780655717744</v>
      </c>
      <c r="B36" s="189" t="s">
        <v>1801</v>
      </c>
      <c r="C36" s="193" t="s">
        <v>1770</v>
      </c>
      <c r="D36" s="188">
        <f>450*5</f>
        <v>2250</v>
      </c>
      <c r="E36" s="188">
        <v>2540.5</v>
      </c>
    </row>
    <row r="37" spans="1:5" ht="108">
      <c r="A37" s="186">
        <v>9780655717386</v>
      </c>
      <c r="B37" s="189" t="s">
        <v>1802</v>
      </c>
      <c r="C37" s="193" t="s">
        <v>1770</v>
      </c>
      <c r="D37" s="188">
        <f>500*5</f>
        <v>2500</v>
      </c>
      <c r="E37" s="188">
        <v>2822.99</v>
      </c>
    </row>
    <row r="38" spans="1:5" ht="108">
      <c r="A38" s="186">
        <v>9780655717751</v>
      </c>
      <c r="B38" s="189" t="s">
        <v>1803</v>
      </c>
      <c r="C38" s="193" t="s">
        <v>1770</v>
      </c>
      <c r="D38" s="188">
        <f>550*5</f>
        <v>2750</v>
      </c>
      <c r="E38" s="188">
        <v>3105.5</v>
      </c>
    </row>
    <row r="39" spans="1:5" ht="108">
      <c r="A39" s="186">
        <v>9780655717768</v>
      </c>
      <c r="B39" s="189" t="s">
        <v>1804</v>
      </c>
      <c r="C39" s="193" t="s">
        <v>1770</v>
      </c>
      <c r="D39" s="188">
        <f>600*5</f>
        <v>3000</v>
      </c>
      <c r="E39" s="188">
        <v>3387.5</v>
      </c>
    </row>
    <row r="40" spans="1:5" ht="108">
      <c r="A40" s="186">
        <v>9780655717775</v>
      </c>
      <c r="B40" s="189" t="s">
        <v>1805</v>
      </c>
      <c r="C40" s="193" t="s">
        <v>1770</v>
      </c>
      <c r="D40" s="188">
        <f>650*5</f>
        <v>3250</v>
      </c>
      <c r="E40" s="188">
        <v>3669.99</v>
      </c>
    </row>
    <row r="41" spans="1:5" ht="108">
      <c r="A41" s="186">
        <v>9780655717256</v>
      </c>
      <c r="B41" s="189" t="s">
        <v>1806</v>
      </c>
      <c r="C41" s="193" t="s">
        <v>1770</v>
      </c>
      <c r="D41" s="188">
        <f>700*5</f>
        <v>3500</v>
      </c>
      <c r="E41" s="188">
        <v>3951.99</v>
      </c>
    </row>
    <row r="42" spans="1:5" ht="108">
      <c r="A42" s="186">
        <v>9780655717782</v>
      </c>
      <c r="B42" s="189" t="s">
        <v>1807</v>
      </c>
      <c r="C42" s="193" t="s">
        <v>1770</v>
      </c>
      <c r="D42" s="188">
        <f>750*5</f>
        <v>3750</v>
      </c>
      <c r="E42" s="188">
        <v>4234.5</v>
      </c>
    </row>
    <row r="43" spans="1:5" ht="108">
      <c r="A43" s="186">
        <v>9780655717799</v>
      </c>
      <c r="B43" s="189" t="s">
        <v>1808</v>
      </c>
      <c r="C43" s="193" t="s">
        <v>1770</v>
      </c>
      <c r="D43" s="188">
        <f>800*5</f>
        <v>4000</v>
      </c>
      <c r="E43" s="188">
        <v>4516.5</v>
      </c>
    </row>
    <row r="44" spans="1:5" ht="108">
      <c r="A44" s="186">
        <v>9780655717805</v>
      </c>
      <c r="B44" s="189" t="s">
        <v>1809</v>
      </c>
      <c r="C44" s="193" t="s">
        <v>1770</v>
      </c>
      <c r="D44" s="188">
        <f>850*5</f>
        <v>4250</v>
      </c>
      <c r="E44" s="188">
        <v>4798.99</v>
      </c>
    </row>
    <row r="45" spans="1:5" ht="108">
      <c r="A45" s="186">
        <v>9780655717263</v>
      </c>
      <c r="B45" s="189" t="s">
        <v>1810</v>
      </c>
      <c r="C45" s="193" t="s">
        <v>1770</v>
      </c>
      <c r="D45" s="188">
        <f>900*5</f>
        <v>4500</v>
      </c>
      <c r="E45" s="188">
        <v>5080.99</v>
      </c>
    </row>
    <row r="46" spans="1:5">
      <c r="A46" s="186"/>
      <c r="B46" s="189"/>
      <c r="C46" s="187"/>
      <c r="D46" s="188"/>
      <c r="E46" s="188"/>
    </row>
    <row r="47" spans="1:5">
      <c r="A47" s="184" t="s">
        <v>1811</v>
      </c>
      <c r="B47" s="185"/>
      <c r="C47" s="185"/>
      <c r="D47" s="185"/>
      <c r="E47" s="185"/>
    </row>
    <row r="48" spans="1:5" ht="94.5">
      <c r="A48" s="186">
        <v>9780655718406</v>
      </c>
      <c r="B48" s="187" t="s">
        <v>1812</v>
      </c>
      <c r="C48" s="193" t="s">
        <v>1770</v>
      </c>
      <c r="D48" s="190">
        <f>25*8</f>
        <v>200</v>
      </c>
      <c r="E48" s="190">
        <v>225.99</v>
      </c>
    </row>
    <row r="49" spans="1:5" ht="94.5">
      <c r="A49" s="186">
        <v>9780655718413</v>
      </c>
      <c r="B49" s="187" t="s">
        <v>1813</v>
      </c>
      <c r="C49" s="193" t="s">
        <v>1770</v>
      </c>
      <c r="D49" s="190">
        <f>50*8</f>
        <v>400</v>
      </c>
      <c r="E49" s="190">
        <v>451.99</v>
      </c>
    </row>
    <row r="50" spans="1:5" ht="94.5">
      <c r="A50" s="186">
        <v>9780655718314</v>
      </c>
      <c r="B50" s="187" t="s">
        <v>1814</v>
      </c>
      <c r="C50" s="193" t="s">
        <v>1770</v>
      </c>
      <c r="D50" s="190">
        <f>75*8</f>
        <v>600</v>
      </c>
      <c r="E50" s="190">
        <v>677.5</v>
      </c>
    </row>
    <row r="51" spans="1:5" ht="94.5">
      <c r="A51" s="186">
        <v>9780655717225</v>
      </c>
      <c r="B51" s="189" t="s">
        <v>1815</v>
      </c>
      <c r="C51" s="193" t="s">
        <v>1770</v>
      </c>
      <c r="D51" s="190">
        <f>8*100</f>
        <v>800</v>
      </c>
      <c r="E51" s="190">
        <v>903.5</v>
      </c>
    </row>
    <row r="52" spans="1:5" ht="94.5">
      <c r="A52" s="186">
        <v>9780655718321</v>
      </c>
      <c r="B52" s="187" t="s">
        <v>1816</v>
      </c>
      <c r="C52" s="193" t="s">
        <v>1770</v>
      </c>
      <c r="D52" s="190">
        <f>150*8</f>
        <v>1200</v>
      </c>
      <c r="E52" s="190">
        <v>1354.99</v>
      </c>
    </row>
    <row r="53" spans="1:5" ht="94.5">
      <c r="A53" s="186">
        <v>9780655718338</v>
      </c>
      <c r="B53" s="187" t="s">
        <v>1817</v>
      </c>
      <c r="C53" s="193" t="s">
        <v>1770</v>
      </c>
      <c r="D53" s="190">
        <f>200*8</f>
        <v>1600</v>
      </c>
      <c r="E53" s="190">
        <v>1806.99</v>
      </c>
    </row>
    <row r="54" spans="1:5" ht="94.5">
      <c r="A54" s="186">
        <v>9780655718420</v>
      </c>
      <c r="B54" s="187" t="s">
        <v>1818</v>
      </c>
      <c r="C54" s="193" t="s">
        <v>1770</v>
      </c>
      <c r="D54" s="190">
        <f>250*8</f>
        <v>2000</v>
      </c>
      <c r="E54" s="190">
        <v>2258.5</v>
      </c>
    </row>
    <row r="55" spans="1:5" ht="94.5">
      <c r="A55" s="186">
        <v>9780655717232</v>
      </c>
      <c r="B55" s="189" t="s">
        <v>1819</v>
      </c>
      <c r="C55" s="193" t="s">
        <v>1770</v>
      </c>
      <c r="D55" s="190">
        <f>8*300</f>
        <v>2400</v>
      </c>
      <c r="E55" s="190">
        <v>2709.99</v>
      </c>
    </row>
    <row r="56" spans="1:5" ht="81">
      <c r="A56" s="186"/>
      <c r="B56" s="187" t="s">
        <v>1820</v>
      </c>
      <c r="C56" s="193" t="s">
        <v>1770</v>
      </c>
      <c r="D56" s="190">
        <f>350*8</f>
        <v>2800</v>
      </c>
      <c r="E56" s="190">
        <v>3161.5</v>
      </c>
    </row>
    <row r="57" spans="1:5" ht="94.5">
      <c r="A57" s="186">
        <v>9780655718437</v>
      </c>
      <c r="B57" s="187" t="s">
        <v>1821</v>
      </c>
      <c r="C57" s="193" t="s">
        <v>1770</v>
      </c>
      <c r="D57" s="190">
        <f>8*350</f>
        <v>2800</v>
      </c>
      <c r="E57" s="190">
        <v>3161.5</v>
      </c>
    </row>
    <row r="58" spans="1:5" ht="94.5">
      <c r="A58" s="186">
        <v>9780655718444</v>
      </c>
      <c r="B58" s="187" t="s">
        <v>1822</v>
      </c>
      <c r="C58" s="193" t="s">
        <v>1770</v>
      </c>
      <c r="D58" s="190">
        <f>400*8</f>
        <v>3200</v>
      </c>
      <c r="E58" s="190">
        <v>3613.5</v>
      </c>
    </row>
    <row r="59" spans="1:5" ht="94.5">
      <c r="A59" s="186">
        <v>9780655718451</v>
      </c>
      <c r="B59" s="187" t="s">
        <v>1823</v>
      </c>
      <c r="C59" s="193" t="s">
        <v>1770</v>
      </c>
      <c r="D59" s="190">
        <f>450*8</f>
        <v>3600</v>
      </c>
      <c r="E59" s="190">
        <v>4064.99</v>
      </c>
    </row>
    <row r="60" spans="1:5" ht="94.5">
      <c r="A60" s="186">
        <v>9780655717249</v>
      </c>
      <c r="B60" s="193" t="s">
        <v>1824</v>
      </c>
      <c r="C60" s="193" t="s">
        <v>1770</v>
      </c>
      <c r="D60" s="190">
        <f>8*500</f>
        <v>4000</v>
      </c>
      <c r="E60" s="190">
        <v>4516.5</v>
      </c>
    </row>
    <row r="61" spans="1:5" ht="94.5">
      <c r="A61" s="186">
        <v>9780655718345</v>
      </c>
      <c r="B61" s="187" t="s">
        <v>1825</v>
      </c>
      <c r="C61" s="193" t="s">
        <v>1770</v>
      </c>
      <c r="D61" s="190">
        <f>550*8</f>
        <v>4400</v>
      </c>
      <c r="E61" s="190">
        <v>4968.5</v>
      </c>
    </row>
    <row r="62" spans="1:5" ht="94.5">
      <c r="A62" s="186">
        <v>9780655718352</v>
      </c>
      <c r="B62" s="187" t="s">
        <v>1826</v>
      </c>
      <c r="C62" s="193" t="s">
        <v>1770</v>
      </c>
      <c r="D62" s="190">
        <f>600*8</f>
        <v>4800</v>
      </c>
      <c r="E62" s="190">
        <v>5419.99</v>
      </c>
    </row>
    <row r="63" spans="1:5" ht="94.5">
      <c r="A63" s="186">
        <v>9780655718369</v>
      </c>
      <c r="B63" s="187" t="s">
        <v>1827</v>
      </c>
      <c r="C63" s="193" t="s">
        <v>1770</v>
      </c>
      <c r="D63" s="190">
        <f>650*8</f>
        <v>5200</v>
      </c>
      <c r="E63" s="190">
        <v>5871.5</v>
      </c>
    </row>
    <row r="64" spans="1:5" ht="94.5">
      <c r="A64" s="186">
        <v>9780655717201</v>
      </c>
      <c r="B64" s="193" t="s">
        <v>1828</v>
      </c>
      <c r="C64" s="193" t="s">
        <v>1770</v>
      </c>
      <c r="D64" s="190">
        <f>8*700</f>
        <v>5600</v>
      </c>
      <c r="E64" s="190">
        <v>6322.99</v>
      </c>
    </row>
    <row r="65" spans="1:5" ht="94.5">
      <c r="A65" s="186">
        <v>9780655718376</v>
      </c>
      <c r="B65" s="187" t="s">
        <v>1829</v>
      </c>
      <c r="C65" s="193" t="s">
        <v>1770</v>
      </c>
      <c r="D65" s="190">
        <f>750*8</f>
        <v>6000</v>
      </c>
      <c r="E65" s="190">
        <v>6774.99</v>
      </c>
    </row>
    <row r="66" spans="1:5" ht="94.5">
      <c r="A66" s="186">
        <v>9780655718383</v>
      </c>
      <c r="B66" s="187" t="s">
        <v>1830</v>
      </c>
      <c r="C66" s="193" t="s">
        <v>1770</v>
      </c>
      <c r="D66" s="190">
        <f>800*8</f>
        <v>6400</v>
      </c>
      <c r="E66" s="190">
        <v>7226.5</v>
      </c>
    </row>
    <row r="67" spans="1:5" ht="94.5">
      <c r="A67" s="186">
        <v>9780655718390</v>
      </c>
      <c r="B67" s="187" t="s">
        <v>1831</v>
      </c>
      <c r="C67" s="193" t="s">
        <v>1770</v>
      </c>
      <c r="D67" s="190">
        <f>850*8</f>
        <v>6800</v>
      </c>
      <c r="E67" s="190">
        <v>7677.99</v>
      </c>
    </row>
    <row r="68" spans="1:5" ht="94.5">
      <c r="A68" s="186">
        <v>9780655717218</v>
      </c>
      <c r="B68" s="193" t="s">
        <v>1832</v>
      </c>
      <c r="C68" s="193" t="s">
        <v>1770</v>
      </c>
      <c r="D68" s="190">
        <f>8*900</f>
        <v>7200</v>
      </c>
      <c r="E68" s="190">
        <v>8129.5</v>
      </c>
    </row>
    <row r="69" spans="1:5">
      <c r="A69" s="194"/>
      <c r="B69" s="187"/>
      <c r="C69" s="187"/>
      <c r="D69" s="190"/>
      <c r="E69" s="188"/>
    </row>
    <row r="70" spans="1:5">
      <c r="A70" s="184" t="s">
        <v>1833</v>
      </c>
      <c r="B70" s="185"/>
      <c r="C70" s="185"/>
      <c r="D70" s="195"/>
      <c r="E70" s="195"/>
    </row>
    <row r="71" spans="1:5">
      <c r="A71" s="186">
        <v>9780655717089</v>
      </c>
      <c r="B71" s="193" t="s">
        <v>1834</v>
      </c>
      <c r="C71" s="193" t="s">
        <v>1835</v>
      </c>
      <c r="D71" s="190">
        <v>675</v>
      </c>
      <c r="E71" s="190">
        <v>762.5</v>
      </c>
    </row>
    <row r="72" spans="1:5">
      <c r="A72" s="191" t="s">
        <v>1836</v>
      </c>
      <c r="B72" s="192"/>
      <c r="C72" s="192"/>
      <c r="D72" s="196"/>
      <c r="E72" s="196"/>
    </row>
    <row r="73" spans="1:5" ht="27">
      <c r="A73" s="186">
        <v>9780655717041</v>
      </c>
      <c r="B73" s="193" t="s">
        <v>1837</v>
      </c>
      <c r="C73" s="193" t="s">
        <v>1835</v>
      </c>
      <c r="D73" s="190">
        <v>120</v>
      </c>
      <c r="E73" s="190">
        <v>135.5</v>
      </c>
    </row>
    <row r="74" spans="1:5" ht="81">
      <c r="A74" s="186">
        <v>9780655717058</v>
      </c>
      <c r="B74" s="193" t="s">
        <v>1838</v>
      </c>
      <c r="C74" s="193" t="s">
        <v>1835</v>
      </c>
      <c r="D74" s="190">
        <v>120</v>
      </c>
      <c r="E74" s="190">
        <v>135.5</v>
      </c>
    </row>
    <row r="75" spans="1:5" ht="27">
      <c r="A75" s="186">
        <v>9780655717072</v>
      </c>
      <c r="B75" s="193" t="s">
        <v>1839</v>
      </c>
      <c r="C75" s="193" t="s">
        <v>1835</v>
      </c>
      <c r="D75" s="190">
        <v>500</v>
      </c>
      <c r="E75" s="190">
        <v>564.99</v>
      </c>
    </row>
    <row r="76" spans="1:5">
      <c r="A76" s="186">
        <v>9781292730431</v>
      </c>
      <c r="B76" s="193" t="s">
        <v>1840</v>
      </c>
      <c r="C76" s="193" t="s">
        <v>1835</v>
      </c>
      <c r="D76" s="190">
        <v>40</v>
      </c>
      <c r="E76" s="190">
        <v>45.5</v>
      </c>
    </row>
    <row r="77" spans="1:5">
      <c r="A77" s="194"/>
      <c r="B77" s="187"/>
      <c r="C77" s="187"/>
      <c r="D77" s="188"/>
      <c r="E77" s="188"/>
    </row>
    <row r="78" spans="1:5">
      <c r="A78" s="194"/>
      <c r="B78" s="187"/>
      <c r="C78" s="187"/>
      <c r="D78" s="188"/>
      <c r="E78" s="188"/>
    </row>
    <row r="79" spans="1:5">
      <c r="A79" s="184" t="s">
        <v>1841</v>
      </c>
      <c r="B79" s="185"/>
      <c r="C79" s="185"/>
      <c r="D79" s="195"/>
      <c r="E79" s="195"/>
    </row>
    <row r="80" spans="1:5" ht="67.5">
      <c r="A80" s="186">
        <v>9780655717065</v>
      </c>
      <c r="B80" s="189" t="s">
        <v>1842</v>
      </c>
      <c r="C80" s="193" t="s">
        <v>1835</v>
      </c>
      <c r="D80" s="190">
        <v>120</v>
      </c>
      <c r="E80" s="190">
        <v>135.5</v>
      </c>
    </row>
    <row r="81" spans="1:5" ht="67.5">
      <c r="A81" s="197">
        <v>9780655717065</v>
      </c>
      <c r="B81" s="198" t="s">
        <v>1842</v>
      </c>
      <c r="C81" s="198" t="s">
        <v>1835</v>
      </c>
      <c r="D81" s="199">
        <v>120</v>
      </c>
      <c r="E81" s="199">
        <v>135.5</v>
      </c>
    </row>
    <row r="82" spans="1:5" ht="94.5">
      <c r="A82" s="186">
        <v>9780655718154</v>
      </c>
      <c r="B82" s="189" t="s">
        <v>1843</v>
      </c>
      <c r="C82" s="193" t="s">
        <v>1770</v>
      </c>
      <c r="D82" s="190">
        <f>25*1.5</f>
        <v>37.5</v>
      </c>
      <c r="E82" s="190">
        <v>42.5</v>
      </c>
    </row>
    <row r="83" spans="1:5" ht="94.5">
      <c r="A83" s="186">
        <v>9780655718161</v>
      </c>
      <c r="B83" s="189" t="s">
        <v>1844</v>
      </c>
      <c r="C83" s="193" t="s">
        <v>1770</v>
      </c>
      <c r="D83" s="190">
        <f>50*1.5</f>
        <v>75</v>
      </c>
      <c r="E83" s="190">
        <v>84.99</v>
      </c>
    </row>
    <row r="84" spans="1:5" ht="94.5">
      <c r="A84" s="186">
        <v>9780655718178</v>
      </c>
      <c r="B84" s="189" t="s">
        <v>1845</v>
      </c>
      <c r="C84" s="193" t="s">
        <v>1770</v>
      </c>
      <c r="D84" s="190">
        <f>75*1.5</f>
        <v>112.5</v>
      </c>
      <c r="E84" s="190">
        <v>127.5</v>
      </c>
    </row>
    <row r="85" spans="1:5" ht="94.5">
      <c r="A85" s="186">
        <v>9780655717270</v>
      </c>
      <c r="B85" s="189" t="s">
        <v>1846</v>
      </c>
      <c r="C85" s="193" t="s">
        <v>1770</v>
      </c>
      <c r="D85" s="190">
        <f>100*1.5</f>
        <v>150</v>
      </c>
      <c r="E85" s="190">
        <v>169.5</v>
      </c>
    </row>
    <row r="86" spans="1:5" ht="94.5">
      <c r="A86" s="186">
        <v>9780655718185</v>
      </c>
      <c r="B86" s="189" t="s">
        <v>1847</v>
      </c>
      <c r="C86" s="193" t="s">
        <v>1770</v>
      </c>
      <c r="D86" s="190">
        <f>150*1.5</f>
        <v>225</v>
      </c>
      <c r="E86" s="190">
        <v>254.5</v>
      </c>
    </row>
    <row r="87" spans="1:5" ht="94.5">
      <c r="A87" s="186">
        <v>9780655718192</v>
      </c>
      <c r="B87" s="189" t="s">
        <v>1848</v>
      </c>
      <c r="C87" s="193" t="s">
        <v>1770</v>
      </c>
      <c r="D87" s="190">
        <f>200*1.5</f>
        <v>300</v>
      </c>
      <c r="E87" s="190">
        <v>338.99</v>
      </c>
    </row>
    <row r="88" spans="1:5" ht="94.5">
      <c r="A88" s="186">
        <v>9780655718208</v>
      </c>
      <c r="B88" s="189" t="s">
        <v>1849</v>
      </c>
      <c r="C88" s="193" t="s">
        <v>1770</v>
      </c>
      <c r="D88" s="190">
        <f>250*1.5</f>
        <v>375</v>
      </c>
      <c r="E88" s="190">
        <v>423.5</v>
      </c>
    </row>
    <row r="89" spans="1:5" ht="94.5">
      <c r="A89" s="186">
        <v>9780655717287</v>
      </c>
      <c r="B89" s="189" t="s">
        <v>1850</v>
      </c>
      <c r="C89" s="193" t="s">
        <v>1770</v>
      </c>
      <c r="D89" s="190">
        <f>300*1.5</f>
        <v>450</v>
      </c>
      <c r="E89" s="190">
        <v>508.5</v>
      </c>
    </row>
    <row r="90" spans="1:5" ht="94.5">
      <c r="A90" s="186">
        <v>9780655718215</v>
      </c>
      <c r="B90" s="189" t="s">
        <v>1851</v>
      </c>
      <c r="C90" s="193" t="s">
        <v>1770</v>
      </c>
      <c r="D90" s="190">
        <f>350*1.5</f>
        <v>525</v>
      </c>
      <c r="E90" s="190">
        <v>592.95000000000005</v>
      </c>
    </row>
    <row r="91" spans="1:5" ht="94.5">
      <c r="A91" s="186">
        <v>9780655718222</v>
      </c>
      <c r="B91" s="189" t="s">
        <v>1852</v>
      </c>
      <c r="C91" s="193" t="s">
        <v>1770</v>
      </c>
      <c r="D91" s="190">
        <f>400*1.5</f>
        <v>600</v>
      </c>
      <c r="E91" s="190">
        <v>677.5</v>
      </c>
    </row>
    <row r="92" spans="1:5" ht="94.5">
      <c r="A92" s="186">
        <v>9780655718239</v>
      </c>
      <c r="B92" s="189" t="s">
        <v>1853</v>
      </c>
      <c r="C92" s="193" t="s">
        <v>1770</v>
      </c>
      <c r="D92" s="190">
        <f>450*1.5</f>
        <v>675</v>
      </c>
      <c r="E92" s="190">
        <v>762.5</v>
      </c>
    </row>
    <row r="93" spans="1:5" ht="94.5">
      <c r="A93" s="186">
        <v>9780655717294</v>
      </c>
      <c r="B93" s="193" t="s">
        <v>1854</v>
      </c>
      <c r="C93" s="193" t="s">
        <v>1770</v>
      </c>
      <c r="D93" s="190">
        <f>500*1.5</f>
        <v>750</v>
      </c>
      <c r="E93" s="190">
        <v>846.99</v>
      </c>
    </row>
    <row r="94" spans="1:5" ht="94.5">
      <c r="A94" s="186">
        <v>9780655718246</v>
      </c>
      <c r="B94" s="193" t="s">
        <v>1855</v>
      </c>
      <c r="C94" s="193" t="s">
        <v>1770</v>
      </c>
      <c r="D94" s="190">
        <f>550*1.5</f>
        <v>825</v>
      </c>
      <c r="E94" s="190">
        <v>931.5</v>
      </c>
    </row>
    <row r="95" spans="1:5" ht="94.5">
      <c r="A95" s="186">
        <v>9780655718253</v>
      </c>
      <c r="B95" s="193" t="s">
        <v>1856</v>
      </c>
      <c r="C95" s="193" t="s">
        <v>1770</v>
      </c>
      <c r="D95" s="190">
        <f>600*1.5</f>
        <v>900</v>
      </c>
      <c r="E95" s="190">
        <v>1016.5</v>
      </c>
    </row>
    <row r="96" spans="1:5" ht="94.5">
      <c r="A96" s="186">
        <v>9780655718260</v>
      </c>
      <c r="B96" s="193" t="s">
        <v>1857</v>
      </c>
      <c r="C96" s="193" t="s">
        <v>1770</v>
      </c>
      <c r="D96" s="190">
        <f>650*1.5</f>
        <v>975</v>
      </c>
      <c r="E96" s="190">
        <v>1100.99</v>
      </c>
    </row>
    <row r="97" spans="1:5" ht="94.5">
      <c r="A97" s="186">
        <v>9780655717300</v>
      </c>
      <c r="B97" s="193" t="s">
        <v>1858</v>
      </c>
      <c r="C97" s="193" t="s">
        <v>1770</v>
      </c>
      <c r="D97" s="190">
        <f>700*1.5</f>
        <v>1050</v>
      </c>
      <c r="E97" s="190">
        <v>1185.99</v>
      </c>
    </row>
    <row r="98" spans="1:5" ht="94.5">
      <c r="A98" s="186">
        <v>9780655718277</v>
      </c>
      <c r="B98" s="193" t="s">
        <v>1859</v>
      </c>
      <c r="C98" s="193" t="s">
        <v>1770</v>
      </c>
      <c r="D98" s="190">
        <f>750*1.5</f>
        <v>1125</v>
      </c>
      <c r="E98" s="190">
        <v>1270.5</v>
      </c>
    </row>
    <row r="99" spans="1:5" ht="94.5">
      <c r="A99" s="186">
        <v>9780655718284</v>
      </c>
      <c r="B99" s="193" t="s">
        <v>1860</v>
      </c>
      <c r="C99" s="193" t="s">
        <v>1770</v>
      </c>
      <c r="D99" s="190">
        <f>800*1.5</f>
        <v>1200</v>
      </c>
      <c r="E99" s="190">
        <v>1354.99</v>
      </c>
    </row>
    <row r="100" spans="1:5" ht="94.5">
      <c r="A100" s="186">
        <v>9780655718291</v>
      </c>
      <c r="B100" s="193" t="s">
        <v>1861</v>
      </c>
      <c r="C100" s="193" t="s">
        <v>1770</v>
      </c>
      <c r="D100" s="190">
        <f>850*1.5</f>
        <v>1275</v>
      </c>
      <c r="E100" s="190">
        <v>1439.99</v>
      </c>
    </row>
    <row r="101" spans="1:5" ht="81">
      <c r="A101" s="186">
        <v>9780655717317</v>
      </c>
      <c r="B101" s="193" t="s">
        <v>1862</v>
      </c>
      <c r="C101" s="193" t="s">
        <v>1770</v>
      </c>
      <c r="D101" s="190">
        <v>1350</v>
      </c>
      <c r="E101" s="190">
        <v>1524.5</v>
      </c>
    </row>
    <row r="102" spans="1:5" ht="94.5">
      <c r="A102" s="186">
        <v>9780655718307</v>
      </c>
      <c r="B102" s="193" t="s">
        <v>1863</v>
      </c>
      <c r="C102" s="193" t="s">
        <v>1770</v>
      </c>
      <c r="D102" s="190">
        <f>900*1.5</f>
        <v>1350</v>
      </c>
      <c r="E102" s="190">
        <v>1524.5</v>
      </c>
    </row>
    <row r="103" spans="1:5">
      <c r="A103" s="194"/>
      <c r="B103" s="187"/>
      <c r="C103" s="187"/>
      <c r="D103" s="188"/>
      <c r="E103" s="188"/>
    </row>
    <row r="104" spans="1:5">
      <c r="A104" s="184" t="s">
        <v>1864</v>
      </c>
      <c r="B104" s="185"/>
      <c r="C104" s="185"/>
      <c r="D104" s="185"/>
      <c r="E104" s="185"/>
    </row>
    <row r="105" spans="1:5">
      <c r="A105" s="186">
        <v>9780655718062</v>
      </c>
      <c r="B105" s="187" t="s">
        <v>1865</v>
      </c>
      <c r="C105" s="187" t="s">
        <v>1770</v>
      </c>
      <c r="D105" s="188">
        <f>25*3</f>
        <v>75</v>
      </c>
      <c r="E105" s="188">
        <v>84.99</v>
      </c>
    </row>
    <row r="106" spans="1:5">
      <c r="A106" s="186">
        <v>9780655718079</v>
      </c>
      <c r="B106" s="187" t="s">
        <v>1866</v>
      </c>
      <c r="C106" s="187" t="s">
        <v>1770</v>
      </c>
      <c r="D106" s="188">
        <f>50*3</f>
        <v>150</v>
      </c>
      <c r="E106" s="188">
        <v>169.5</v>
      </c>
    </row>
    <row r="107" spans="1:5">
      <c r="A107" s="186">
        <v>9780655718086</v>
      </c>
      <c r="B107" s="187" t="s">
        <v>1867</v>
      </c>
      <c r="C107" s="187" t="s">
        <v>1770</v>
      </c>
      <c r="D107" s="188">
        <f>75*3</f>
        <v>225</v>
      </c>
      <c r="E107" s="188">
        <v>254.5</v>
      </c>
    </row>
    <row r="108" spans="1:5">
      <c r="A108" s="186">
        <v>9780655717409</v>
      </c>
      <c r="B108" s="189" t="s">
        <v>1868</v>
      </c>
      <c r="C108" s="187" t="s">
        <v>1770</v>
      </c>
      <c r="D108" s="188">
        <f>100*3</f>
        <v>300</v>
      </c>
      <c r="E108" s="188">
        <v>338.99</v>
      </c>
    </row>
    <row r="109" spans="1:5">
      <c r="A109" s="186">
        <v>9780655718093</v>
      </c>
      <c r="B109" s="187" t="s">
        <v>1869</v>
      </c>
      <c r="C109" s="187" t="s">
        <v>1770</v>
      </c>
      <c r="D109" s="188">
        <f>150*2</f>
        <v>300</v>
      </c>
      <c r="E109" s="188">
        <v>338.99</v>
      </c>
    </row>
    <row r="110" spans="1:5">
      <c r="A110" s="186">
        <v>9780655718109</v>
      </c>
      <c r="B110" s="187" t="s">
        <v>1870</v>
      </c>
      <c r="C110" s="187" t="s">
        <v>1770</v>
      </c>
      <c r="D110" s="188">
        <f>200*2</f>
        <v>400</v>
      </c>
      <c r="E110" s="188">
        <v>451.99</v>
      </c>
    </row>
    <row r="111" spans="1:5">
      <c r="A111" s="186">
        <v>9780655718116</v>
      </c>
      <c r="B111" s="187" t="s">
        <v>1871</v>
      </c>
      <c r="C111" s="187" t="s">
        <v>1770</v>
      </c>
      <c r="D111" s="188">
        <f>250*2</f>
        <v>500</v>
      </c>
      <c r="E111" s="188">
        <v>564.99</v>
      </c>
    </row>
    <row r="112" spans="1:5">
      <c r="A112" s="186">
        <v>9780655717416</v>
      </c>
      <c r="B112" s="189" t="s">
        <v>1872</v>
      </c>
      <c r="C112" s="187" t="s">
        <v>1770</v>
      </c>
      <c r="D112" s="188">
        <f>300*2</f>
        <v>600</v>
      </c>
      <c r="E112" s="188">
        <v>677.5</v>
      </c>
    </row>
    <row r="113" spans="1:5">
      <c r="A113" s="194">
        <v>9780655718123</v>
      </c>
      <c r="B113" s="187" t="s">
        <v>1873</v>
      </c>
      <c r="C113" s="187" t="s">
        <v>1770</v>
      </c>
      <c r="D113" s="188">
        <f>350*2</f>
        <v>700</v>
      </c>
      <c r="E113" s="188">
        <v>790.5</v>
      </c>
    </row>
    <row r="114" spans="1:5">
      <c r="A114" s="194">
        <v>9780655718130</v>
      </c>
      <c r="B114" s="187" t="s">
        <v>1874</v>
      </c>
      <c r="C114" s="187" t="s">
        <v>1770</v>
      </c>
      <c r="D114" s="188">
        <f>400*2</f>
        <v>800</v>
      </c>
      <c r="E114" s="188">
        <v>903.5</v>
      </c>
    </row>
    <row r="115" spans="1:5">
      <c r="A115" s="194">
        <v>9780655718147</v>
      </c>
      <c r="B115" s="187" t="s">
        <v>1875</v>
      </c>
      <c r="C115" s="187" t="s">
        <v>1770</v>
      </c>
      <c r="D115" s="188">
        <f>450*2</f>
        <v>900</v>
      </c>
      <c r="E115" s="188">
        <v>1016.5</v>
      </c>
    </row>
    <row r="116" spans="1:5">
      <c r="A116" s="186">
        <v>9780655717423</v>
      </c>
      <c r="B116" s="189" t="s">
        <v>1876</v>
      </c>
      <c r="C116" s="187" t="s">
        <v>1770</v>
      </c>
      <c r="D116" s="188">
        <f>500*1.8</f>
        <v>900</v>
      </c>
      <c r="E116" s="188">
        <v>1016.5</v>
      </c>
    </row>
    <row r="117" spans="1:5">
      <c r="A117" s="194">
        <v>9780655718055</v>
      </c>
      <c r="B117" s="187" t="s">
        <v>1877</v>
      </c>
      <c r="C117" s="187" t="s">
        <v>1770</v>
      </c>
      <c r="D117" s="188">
        <f>550*1.8</f>
        <v>990</v>
      </c>
      <c r="E117" s="188">
        <v>1117.99</v>
      </c>
    </row>
    <row r="118" spans="1:5">
      <c r="A118" s="194">
        <v>9780655718000</v>
      </c>
      <c r="B118" s="187" t="s">
        <v>1878</v>
      </c>
      <c r="C118" s="187" t="s">
        <v>1770</v>
      </c>
      <c r="D118" s="188">
        <f>600*1.8</f>
        <v>1080</v>
      </c>
      <c r="E118" s="188">
        <v>1219.5</v>
      </c>
    </row>
    <row r="119" spans="1:5">
      <c r="A119" s="194">
        <v>9780655718017</v>
      </c>
      <c r="B119" s="187" t="s">
        <v>1879</v>
      </c>
      <c r="C119" s="187" t="s">
        <v>1770</v>
      </c>
      <c r="D119" s="188">
        <f>650*1.8</f>
        <v>1170</v>
      </c>
      <c r="E119" s="188">
        <v>1321.5</v>
      </c>
    </row>
    <row r="120" spans="1:5">
      <c r="A120" s="186">
        <v>9780655717430</v>
      </c>
      <c r="B120" s="189" t="s">
        <v>1880</v>
      </c>
      <c r="C120" s="187" t="s">
        <v>1770</v>
      </c>
      <c r="D120" s="188">
        <f>700*1.8</f>
        <v>1260</v>
      </c>
      <c r="E120" s="188">
        <v>1422.99</v>
      </c>
    </row>
    <row r="121" spans="1:5" ht="15.75" customHeight="1">
      <c r="A121" s="194">
        <v>9780655718024</v>
      </c>
      <c r="B121" s="187" t="s">
        <v>1881</v>
      </c>
      <c r="C121" s="187" t="s">
        <v>1770</v>
      </c>
      <c r="D121" s="188">
        <f>750*1.8</f>
        <v>1350</v>
      </c>
      <c r="E121" s="188">
        <v>1524.5</v>
      </c>
    </row>
    <row r="122" spans="1:5">
      <c r="A122" s="194">
        <v>9780655718031</v>
      </c>
      <c r="B122" s="187" t="s">
        <v>1882</v>
      </c>
      <c r="C122" s="187" t="s">
        <v>1770</v>
      </c>
      <c r="D122" s="188">
        <f>800*1.8</f>
        <v>1440</v>
      </c>
      <c r="E122" s="188">
        <v>1625.99</v>
      </c>
    </row>
    <row r="123" spans="1:5">
      <c r="A123" s="194">
        <v>9780655718048</v>
      </c>
      <c r="B123" s="187" t="s">
        <v>1883</v>
      </c>
      <c r="C123" s="187" t="s">
        <v>1770</v>
      </c>
      <c r="D123" s="188">
        <f>850*1.8</f>
        <v>1530</v>
      </c>
      <c r="E123" s="188">
        <v>1727.99</v>
      </c>
    </row>
    <row r="124" spans="1:5">
      <c r="A124" s="186">
        <v>9780655717447</v>
      </c>
      <c r="B124" s="189" t="s">
        <v>1884</v>
      </c>
      <c r="C124" s="187" t="s">
        <v>1770</v>
      </c>
      <c r="D124" s="188">
        <f>900*1.8</f>
        <v>1620</v>
      </c>
      <c r="E124" s="188">
        <v>1829.5</v>
      </c>
    </row>
    <row r="125" spans="1:5">
      <c r="A125" s="194"/>
      <c r="B125" s="187"/>
      <c r="C125" s="187"/>
      <c r="D125" s="188"/>
      <c r="E125" s="188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68227-A842-4202-A283-F24733B48C2D}">
  <sheetPr>
    <tabColor theme="7" tint="0.79998168889431442"/>
  </sheetPr>
  <dimension ref="A1:E24"/>
  <sheetViews>
    <sheetView topLeftCell="A22" workbookViewId="0">
      <selection activeCell="B2" sqref="B2"/>
    </sheetView>
  </sheetViews>
  <sheetFormatPr defaultRowHeight="15"/>
  <cols>
    <col min="1" max="1" width="15.7109375" customWidth="1"/>
    <col min="2" max="2" width="61.7109375" customWidth="1"/>
    <col min="4" max="4" width="11" customWidth="1"/>
    <col min="5" max="5" width="12.5703125" customWidth="1"/>
  </cols>
  <sheetData>
    <row r="1" spans="1:5">
      <c r="A1" s="179" t="s">
        <v>1764</v>
      </c>
      <c r="B1" s="180" t="s">
        <v>63</v>
      </c>
      <c r="C1" s="181" t="s">
        <v>1765</v>
      </c>
      <c r="D1" s="182" t="s">
        <v>1766</v>
      </c>
      <c r="E1" s="183" t="s">
        <v>1767</v>
      </c>
    </row>
    <row r="2" spans="1:5">
      <c r="A2" s="207" t="s">
        <v>1885</v>
      </c>
      <c r="B2" s="208"/>
      <c r="C2" s="204"/>
      <c r="D2" s="205"/>
      <c r="E2" s="206"/>
    </row>
    <row r="3" spans="1:5">
      <c r="A3" s="184" t="s">
        <v>1886</v>
      </c>
      <c r="B3" s="200"/>
      <c r="C3" s="200"/>
      <c r="D3" s="201"/>
      <c r="E3" s="201"/>
    </row>
    <row r="4" spans="1:5" ht="108">
      <c r="A4" s="194">
        <v>9780655717553</v>
      </c>
      <c r="B4" s="187" t="s">
        <v>1887</v>
      </c>
      <c r="C4" s="187" t="s">
        <v>1770</v>
      </c>
      <c r="D4" s="188">
        <f>25*16</f>
        <v>400</v>
      </c>
      <c r="E4" s="188">
        <v>451.99</v>
      </c>
    </row>
    <row r="5" spans="1:5" ht="108">
      <c r="A5" s="194">
        <v>9780655717560</v>
      </c>
      <c r="B5" s="187" t="s">
        <v>1888</v>
      </c>
      <c r="C5" s="187" t="s">
        <v>1770</v>
      </c>
      <c r="D5" s="188">
        <f>50*16</f>
        <v>800</v>
      </c>
      <c r="E5" s="188">
        <v>903.5</v>
      </c>
    </row>
    <row r="6" spans="1:5" ht="108">
      <c r="A6" s="194">
        <v>9780655717577</v>
      </c>
      <c r="B6" s="187" t="s">
        <v>1889</v>
      </c>
      <c r="C6" s="187" t="s">
        <v>1770</v>
      </c>
      <c r="D6" s="188">
        <f>75*16</f>
        <v>1200</v>
      </c>
      <c r="E6" s="188">
        <v>1354.99</v>
      </c>
    </row>
    <row r="7" spans="1:5" ht="108">
      <c r="A7" s="194">
        <v>9780655717508</v>
      </c>
      <c r="B7" s="189" t="s">
        <v>1890</v>
      </c>
      <c r="C7" s="187" t="s">
        <v>1770</v>
      </c>
      <c r="D7" s="188">
        <f>100*16</f>
        <v>1600</v>
      </c>
      <c r="E7" s="188">
        <v>1806.99</v>
      </c>
    </row>
    <row r="8" spans="1:5" ht="108">
      <c r="A8" s="194">
        <v>9780655717584</v>
      </c>
      <c r="B8" s="187" t="s">
        <v>1891</v>
      </c>
      <c r="C8" s="187" t="s">
        <v>1770</v>
      </c>
      <c r="D8" s="188">
        <f>150*16</f>
        <v>2400</v>
      </c>
      <c r="E8" s="188">
        <v>2709.99</v>
      </c>
    </row>
    <row r="9" spans="1:5" ht="108">
      <c r="A9" s="194">
        <v>9780655717591</v>
      </c>
      <c r="B9" s="187" t="s">
        <v>1892</v>
      </c>
      <c r="C9" s="187" t="s">
        <v>1770</v>
      </c>
      <c r="D9" s="188">
        <f>200*16</f>
        <v>3200</v>
      </c>
      <c r="E9" s="188">
        <v>3613.5</v>
      </c>
    </row>
    <row r="10" spans="1:5" ht="108">
      <c r="A10" s="194">
        <v>9780655717607</v>
      </c>
      <c r="B10" s="187" t="s">
        <v>1893</v>
      </c>
      <c r="C10" s="187" t="s">
        <v>1770</v>
      </c>
      <c r="D10" s="188">
        <f>250*16</f>
        <v>4000</v>
      </c>
      <c r="E10" s="188">
        <v>4516.5</v>
      </c>
    </row>
    <row r="11" spans="1:5" ht="108">
      <c r="A11" s="194">
        <v>9780655717515</v>
      </c>
      <c r="B11" s="189" t="s">
        <v>1894</v>
      </c>
      <c r="C11" s="187" t="s">
        <v>1770</v>
      </c>
      <c r="D11" s="188">
        <f>300*16</f>
        <v>4800</v>
      </c>
      <c r="E11" s="188">
        <v>5419.99</v>
      </c>
    </row>
    <row r="12" spans="1:5" ht="108">
      <c r="A12" s="194">
        <v>9780655717614</v>
      </c>
      <c r="B12" s="187" t="s">
        <v>1895</v>
      </c>
      <c r="C12" s="187" t="s">
        <v>1770</v>
      </c>
      <c r="D12" s="188">
        <f>350*16</f>
        <v>5600</v>
      </c>
      <c r="E12" s="188">
        <v>6322.99</v>
      </c>
    </row>
    <row r="13" spans="1:5" ht="108">
      <c r="A13" s="194">
        <v>9780655717621</v>
      </c>
      <c r="B13" s="187" t="s">
        <v>1896</v>
      </c>
      <c r="C13" s="187" t="s">
        <v>1770</v>
      </c>
      <c r="D13" s="188">
        <f>400*16</f>
        <v>6400</v>
      </c>
      <c r="E13" s="188">
        <v>7226.5</v>
      </c>
    </row>
    <row r="14" spans="1:5" ht="108">
      <c r="A14" s="194">
        <v>9780655717638</v>
      </c>
      <c r="B14" s="187" t="s">
        <v>1897</v>
      </c>
      <c r="C14" s="187" t="s">
        <v>1770</v>
      </c>
      <c r="D14" s="188">
        <f>450*16</f>
        <v>7200</v>
      </c>
      <c r="E14" s="188">
        <v>8129.5</v>
      </c>
    </row>
    <row r="15" spans="1:5" ht="108">
      <c r="A15" s="194">
        <v>9780655717522</v>
      </c>
      <c r="B15" s="189" t="s">
        <v>1898</v>
      </c>
      <c r="C15" s="187" t="s">
        <v>1770</v>
      </c>
      <c r="D15" s="188">
        <f>500*16</f>
        <v>8000</v>
      </c>
      <c r="E15" s="188">
        <v>9032.99</v>
      </c>
    </row>
    <row r="16" spans="1:5" ht="108">
      <c r="A16" s="194">
        <v>9780655717645</v>
      </c>
      <c r="B16" s="187" t="s">
        <v>1899</v>
      </c>
      <c r="C16" s="187" t="s">
        <v>1770</v>
      </c>
      <c r="D16" s="188">
        <f>550*16</f>
        <v>8800</v>
      </c>
      <c r="E16" s="188">
        <v>9936.5</v>
      </c>
    </row>
    <row r="17" spans="1:5" ht="108">
      <c r="A17" s="194">
        <v>9780655717652</v>
      </c>
      <c r="B17" s="187" t="s">
        <v>1900</v>
      </c>
      <c r="C17" s="187" t="s">
        <v>1770</v>
      </c>
      <c r="D17" s="188">
        <f>600*16</f>
        <v>9600</v>
      </c>
      <c r="E17" s="188">
        <v>10839.5</v>
      </c>
    </row>
    <row r="18" spans="1:5" ht="108">
      <c r="A18" s="194">
        <v>9780655717669</v>
      </c>
      <c r="B18" s="187" t="s">
        <v>1901</v>
      </c>
      <c r="C18" s="187" t="s">
        <v>1770</v>
      </c>
      <c r="D18" s="188">
        <f>650*16</f>
        <v>10400</v>
      </c>
      <c r="E18" s="188">
        <v>11742.99</v>
      </c>
    </row>
    <row r="19" spans="1:5" ht="108">
      <c r="A19" s="194">
        <v>9780655717539</v>
      </c>
      <c r="B19" s="189" t="s">
        <v>1902</v>
      </c>
      <c r="C19" s="187" t="s">
        <v>1770</v>
      </c>
      <c r="D19" s="188">
        <f>700*16</f>
        <v>11200</v>
      </c>
      <c r="E19" s="188">
        <v>12645.99</v>
      </c>
    </row>
    <row r="20" spans="1:5" ht="108">
      <c r="A20" s="194">
        <v>9780655717676</v>
      </c>
      <c r="B20" s="187" t="s">
        <v>1903</v>
      </c>
      <c r="C20" s="187" t="s">
        <v>1770</v>
      </c>
      <c r="D20" s="188">
        <f>750*16</f>
        <v>12000</v>
      </c>
      <c r="E20" s="188">
        <v>13549.5</v>
      </c>
    </row>
    <row r="21" spans="1:5" ht="108">
      <c r="A21" s="194">
        <v>9780655717683</v>
      </c>
      <c r="B21" s="187" t="s">
        <v>1904</v>
      </c>
      <c r="C21" s="187" t="s">
        <v>1770</v>
      </c>
      <c r="D21" s="188">
        <f>800*16</f>
        <v>12800</v>
      </c>
      <c r="E21" s="188">
        <v>14452.5</v>
      </c>
    </row>
    <row r="22" spans="1:5" ht="108">
      <c r="A22" s="194">
        <v>9780655717690</v>
      </c>
      <c r="B22" s="187" t="s">
        <v>1905</v>
      </c>
      <c r="C22" s="187" t="s">
        <v>1770</v>
      </c>
      <c r="D22" s="188">
        <f>850*16</f>
        <v>13600</v>
      </c>
      <c r="E22" s="188">
        <v>15355.99</v>
      </c>
    </row>
    <row r="23" spans="1:5" ht="108">
      <c r="A23" s="194">
        <v>9780655717546</v>
      </c>
      <c r="B23" s="189" t="s">
        <v>1906</v>
      </c>
      <c r="C23" s="187" t="s">
        <v>1770</v>
      </c>
      <c r="D23" s="188">
        <f>900*16</f>
        <v>14400</v>
      </c>
      <c r="E23" s="188">
        <v>16258.99</v>
      </c>
    </row>
    <row r="24" spans="1:5">
      <c r="A24" s="194"/>
      <c r="B24" s="187"/>
      <c r="C24" s="187"/>
      <c r="D24" s="188"/>
      <c r="E24" s="18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F4F8D-E197-4327-A7D6-5DBD6CC90D54}">
  <sheetPr>
    <tabColor rgb="FFA9EBE9"/>
  </sheetPr>
  <dimension ref="A1:D23"/>
  <sheetViews>
    <sheetView workbookViewId="0">
      <selection activeCell="B7" sqref="B7"/>
    </sheetView>
  </sheetViews>
  <sheetFormatPr defaultRowHeight="15"/>
  <cols>
    <col min="1" max="1" width="70.7109375" style="11" customWidth="1"/>
    <col min="2" max="2" width="26.7109375" style="12" customWidth="1"/>
    <col min="3" max="3" width="11.28515625" style="13" customWidth="1"/>
    <col min="4" max="4" width="4.85546875" style="13" customWidth="1"/>
    <col min="5" max="16384" width="9.140625" style="11"/>
  </cols>
  <sheetData>
    <row r="1" spans="1:3" s="35" customFormat="1">
      <c r="A1" s="30" t="s">
        <v>62</v>
      </c>
      <c r="B1" s="38" t="s">
        <v>19</v>
      </c>
      <c r="C1" s="38"/>
    </row>
    <row r="3" spans="1:3" s="36" customFormat="1">
      <c r="A3" s="39" t="s">
        <v>63</v>
      </c>
      <c r="B3" s="40" t="s">
        <v>64</v>
      </c>
      <c r="C3" s="41" t="s">
        <v>65</v>
      </c>
    </row>
    <row r="5" spans="1:3">
      <c r="A5" s="32" t="s">
        <v>66</v>
      </c>
      <c r="B5" s="33"/>
      <c r="C5" s="31"/>
    </row>
    <row r="6" spans="1:3">
      <c r="A6" s="11" t="s">
        <v>67</v>
      </c>
      <c r="B6" s="12">
        <v>9781488671333</v>
      </c>
      <c r="C6" s="13">
        <v>295.95</v>
      </c>
    </row>
    <row r="7" spans="1:3">
      <c r="A7" s="11" t="s">
        <v>68</v>
      </c>
      <c r="B7" s="12">
        <v>9781488671340</v>
      </c>
      <c r="C7" s="13">
        <v>585.95000000000005</v>
      </c>
    </row>
    <row r="8" spans="1:3">
      <c r="A8" s="11" t="s">
        <v>69</v>
      </c>
      <c r="B8" s="12">
        <v>9781488671357</v>
      </c>
      <c r="C8" s="13">
        <v>845.95</v>
      </c>
    </row>
    <row r="9" spans="1:3">
      <c r="A9" s="37"/>
    </row>
    <row r="10" spans="1:3">
      <c r="A10" s="32" t="s">
        <v>70</v>
      </c>
      <c r="B10" s="33"/>
      <c r="C10" s="31"/>
    </row>
    <row r="11" spans="1:3">
      <c r="A11" s="11" t="s">
        <v>71</v>
      </c>
      <c r="B11" s="12">
        <v>9781488680762</v>
      </c>
      <c r="C11" s="13">
        <v>986.95</v>
      </c>
    </row>
    <row r="12" spans="1:3">
      <c r="A12" s="11" t="s">
        <v>72</v>
      </c>
      <c r="B12" s="12">
        <v>9781488680779</v>
      </c>
      <c r="C12" s="13">
        <v>1950.95</v>
      </c>
    </row>
    <row r="13" spans="1:3">
      <c r="A13" s="11" t="s">
        <v>73</v>
      </c>
      <c r="B13" s="12">
        <v>9781488680786</v>
      </c>
      <c r="C13" s="13">
        <v>2807.95</v>
      </c>
    </row>
    <row r="14" spans="1:3">
      <c r="A14" s="37"/>
    </row>
    <row r="15" spans="1:3">
      <c r="A15" s="32" t="s">
        <v>74</v>
      </c>
      <c r="B15" s="33"/>
      <c r="C15" s="31"/>
    </row>
    <row r="16" spans="1:3">
      <c r="A16" s="11" t="s">
        <v>75</v>
      </c>
      <c r="B16" s="12">
        <v>9781488660993</v>
      </c>
      <c r="C16" s="13">
        <v>120.95</v>
      </c>
    </row>
    <row r="17" spans="1:3">
      <c r="A17" s="11" t="s">
        <v>76</v>
      </c>
      <c r="B17" s="12">
        <v>9781488661006</v>
      </c>
      <c r="C17" s="13">
        <v>240.95</v>
      </c>
    </row>
    <row r="18" spans="1:3">
      <c r="A18" s="11" t="s">
        <v>77</v>
      </c>
      <c r="B18" s="12">
        <v>9781488661013</v>
      </c>
      <c r="C18" s="13">
        <v>360.95</v>
      </c>
    </row>
    <row r="19" spans="1:3">
      <c r="A19" s="37"/>
    </row>
    <row r="20" spans="1:3">
      <c r="A20" s="32" t="s">
        <v>78</v>
      </c>
      <c r="B20" s="33"/>
      <c r="C20" s="31"/>
    </row>
    <row r="21" spans="1:3">
      <c r="A21" s="37" t="s">
        <v>79</v>
      </c>
      <c r="B21" s="12">
        <v>9781488664274</v>
      </c>
      <c r="C21" s="13">
        <v>685.95</v>
      </c>
    </row>
    <row r="22" spans="1:3">
      <c r="A22" s="37" t="s">
        <v>80</v>
      </c>
      <c r="B22" s="12">
        <v>9781488664281</v>
      </c>
      <c r="C22" s="13">
        <v>1370.95</v>
      </c>
    </row>
    <row r="23" spans="1:3">
      <c r="A23" s="37" t="s">
        <v>81</v>
      </c>
      <c r="B23" s="12">
        <v>9781488664298</v>
      </c>
      <c r="C23" s="17">
        <v>2059.9499999999998</v>
      </c>
    </row>
  </sheetData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DE73-78A9-4779-89D6-C455F49BE4B1}">
  <sheetPr>
    <tabColor rgb="FFA9EBE9"/>
  </sheetPr>
  <dimension ref="A1:D98"/>
  <sheetViews>
    <sheetView topLeftCell="A84" workbookViewId="0">
      <selection activeCell="A84" sqref="A84"/>
    </sheetView>
  </sheetViews>
  <sheetFormatPr defaultRowHeight="15"/>
  <cols>
    <col min="1" max="1" width="70.7109375" style="11" customWidth="1"/>
    <col min="2" max="2" width="26.7109375" style="11" customWidth="1"/>
    <col min="3" max="3" width="18.28515625" style="13" customWidth="1"/>
    <col min="4" max="4" width="12.85546875" style="14" customWidth="1"/>
    <col min="5" max="16384" width="9.140625" style="11"/>
  </cols>
  <sheetData>
    <row r="1" spans="1:3">
      <c r="A1" s="30" t="s">
        <v>62</v>
      </c>
      <c r="B1" s="30" t="s">
        <v>42</v>
      </c>
      <c r="C1" s="30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30" t="s">
        <v>1907</v>
      </c>
      <c r="B5" s="38"/>
      <c r="C5" s="63"/>
    </row>
    <row r="7" spans="1:3">
      <c r="A7" s="32" t="s">
        <v>1908</v>
      </c>
      <c r="B7" s="33">
        <v>9781442577800</v>
      </c>
      <c r="C7" s="31">
        <v>156.94999999999999</v>
      </c>
    </row>
    <row r="8" spans="1:3">
      <c r="A8" s="11" t="s">
        <v>1909</v>
      </c>
      <c r="B8" s="12">
        <v>9781442527331</v>
      </c>
      <c r="C8" s="13">
        <v>11.95</v>
      </c>
    </row>
    <row r="9" spans="1:3">
      <c r="A9" s="11" t="s">
        <v>1910</v>
      </c>
      <c r="B9" s="12">
        <v>9781442537620</v>
      </c>
      <c r="C9" s="13">
        <v>11.95</v>
      </c>
    </row>
    <row r="10" spans="1:3">
      <c r="A10" s="11" t="s">
        <v>1911</v>
      </c>
      <c r="B10" s="12">
        <v>9781442528161</v>
      </c>
      <c r="C10" s="13">
        <v>11.95</v>
      </c>
    </row>
    <row r="11" spans="1:3">
      <c r="A11" s="11" t="s">
        <v>1912</v>
      </c>
      <c r="B11" s="12">
        <v>9781442524378</v>
      </c>
      <c r="C11" s="13">
        <v>11.95</v>
      </c>
    </row>
    <row r="12" spans="1:3">
      <c r="A12" s="11" t="s">
        <v>1913</v>
      </c>
      <c r="B12" s="12">
        <v>9781442525672</v>
      </c>
      <c r="C12" s="13">
        <v>11.95</v>
      </c>
    </row>
    <row r="13" spans="1:3">
      <c r="A13" s="11" t="s">
        <v>1914</v>
      </c>
      <c r="B13" s="12">
        <v>9781442525665</v>
      </c>
      <c r="C13" s="13">
        <v>11.95</v>
      </c>
    </row>
    <row r="14" spans="1:3">
      <c r="A14" s="11" t="s">
        <v>1915</v>
      </c>
      <c r="B14" s="12">
        <v>9781442527287</v>
      </c>
      <c r="C14" s="13">
        <v>11.95</v>
      </c>
    </row>
    <row r="15" spans="1:3">
      <c r="A15" s="11" t="s">
        <v>1916</v>
      </c>
      <c r="B15" s="12">
        <v>9781442524026</v>
      </c>
      <c r="C15" s="13">
        <v>11.95</v>
      </c>
    </row>
    <row r="16" spans="1:3">
      <c r="A16" s="11" t="s">
        <v>1917</v>
      </c>
      <c r="B16" s="12">
        <v>9781442537606</v>
      </c>
      <c r="C16" s="13">
        <v>11.95</v>
      </c>
    </row>
    <row r="17" spans="1:3">
      <c r="A17" s="11" t="s">
        <v>1918</v>
      </c>
      <c r="B17" s="12">
        <v>9781442537637</v>
      </c>
      <c r="C17" s="13">
        <v>11.95</v>
      </c>
    </row>
    <row r="18" spans="1:3">
      <c r="A18" s="11" t="s">
        <v>1919</v>
      </c>
      <c r="B18" s="12">
        <v>9781442537613</v>
      </c>
      <c r="C18" s="13">
        <v>11.95</v>
      </c>
    </row>
    <row r="19" spans="1:3">
      <c r="A19" s="11" t="s">
        <v>1920</v>
      </c>
      <c r="B19" s="12">
        <v>9781442528178</v>
      </c>
      <c r="C19" s="13">
        <v>11.95</v>
      </c>
    </row>
    <row r="20" spans="1:3">
      <c r="A20" s="11" t="s">
        <v>1921</v>
      </c>
      <c r="B20" s="12">
        <v>9781442537590</v>
      </c>
      <c r="C20" s="13">
        <v>11.95</v>
      </c>
    </row>
    <row r="21" spans="1:3">
      <c r="A21" s="11" t="s">
        <v>1922</v>
      </c>
      <c r="B21" s="12">
        <v>9781442529021</v>
      </c>
      <c r="C21" s="13">
        <v>11.95</v>
      </c>
    </row>
    <row r="22" spans="1:3">
      <c r="A22" s="11" t="s">
        <v>1923</v>
      </c>
      <c r="B22" s="12">
        <v>9781442527317</v>
      </c>
      <c r="C22" s="13">
        <v>11.95</v>
      </c>
    </row>
    <row r="24" spans="1:3">
      <c r="A24" s="30" t="s">
        <v>1924</v>
      </c>
      <c r="B24" s="38"/>
      <c r="C24" s="63"/>
    </row>
    <row r="26" spans="1:3">
      <c r="A26" s="32" t="s">
        <v>1925</v>
      </c>
      <c r="B26" s="33">
        <v>9781442577817</v>
      </c>
      <c r="C26" s="31">
        <v>156.94999999999999</v>
      </c>
    </row>
    <row r="27" spans="1:3">
      <c r="A27" s="11" t="s">
        <v>1926</v>
      </c>
      <c r="B27" s="12">
        <v>9781442528154</v>
      </c>
      <c r="C27" s="13">
        <v>11.95</v>
      </c>
    </row>
    <row r="28" spans="1:3">
      <c r="A28" s="11" t="s">
        <v>1927</v>
      </c>
      <c r="B28" s="12">
        <v>9781442537651</v>
      </c>
      <c r="C28" s="13">
        <v>11.95</v>
      </c>
    </row>
    <row r="29" spans="1:3">
      <c r="A29" s="11" t="s">
        <v>1928</v>
      </c>
      <c r="B29" s="12">
        <v>9781442524033</v>
      </c>
      <c r="C29" s="13">
        <v>11.95</v>
      </c>
    </row>
    <row r="30" spans="1:3">
      <c r="A30" s="11" t="s">
        <v>1929</v>
      </c>
      <c r="B30" s="12">
        <v>9781442525429</v>
      </c>
      <c r="C30" s="13">
        <v>11.95</v>
      </c>
    </row>
    <row r="31" spans="1:3">
      <c r="A31" s="11" t="s">
        <v>1930</v>
      </c>
      <c r="B31" s="12">
        <v>9781442527348</v>
      </c>
      <c r="C31" s="13">
        <v>11.95</v>
      </c>
    </row>
    <row r="32" spans="1:3">
      <c r="A32" s="11" t="s">
        <v>1931</v>
      </c>
      <c r="B32" s="12">
        <v>9781442529717</v>
      </c>
      <c r="C32" s="13">
        <v>11.95</v>
      </c>
    </row>
    <row r="33" spans="1:3">
      <c r="A33" s="11" t="s">
        <v>1932</v>
      </c>
      <c r="B33" s="12">
        <v>9781442529700</v>
      </c>
      <c r="C33" s="13">
        <v>11.95</v>
      </c>
    </row>
    <row r="34" spans="1:3">
      <c r="A34" s="11" t="s">
        <v>1933</v>
      </c>
      <c r="B34" s="12">
        <v>9781442537668</v>
      </c>
      <c r="C34" s="13">
        <v>11.95</v>
      </c>
    </row>
    <row r="35" spans="1:3">
      <c r="A35" s="11" t="s">
        <v>1934</v>
      </c>
      <c r="B35" s="12">
        <v>9781442525412</v>
      </c>
      <c r="C35" s="13">
        <v>11.95</v>
      </c>
    </row>
    <row r="36" spans="1:3">
      <c r="A36" s="11" t="s">
        <v>1935</v>
      </c>
      <c r="B36" s="12">
        <v>9781442527270</v>
      </c>
      <c r="C36" s="13">
        <v>11.95</v>
      </c>
    </row>
    <row r="37" spans="1:3">
      <c r="A37" s="11" t="s">
        <v>1936</v>
      </c>
      <c r="B37" s="12">
        <v>9781442525405</v>
      </c>
      <c r="C37" s="13">
        <v>11.95</v>
      </c>
    </row>
    <row r="38" spans="1:3">
      <c r="A38" s="11" t="s">
        <v>1937</v>
      </c>
      <c r="B38" s="12">
        <v>9781442537675</v>
      </c>
      <c r="C38" s="13">
        <v>11.95</v>
      </c>
    </row>
    <row r="39" spans="1:3">
      <c r="A39" s="11" t="s">
        <v>1938</v>
      </c>
      <c r="B39" s="12">
        <v>9781442524385</v>
      </c>
      <c r="C39" s="13">
        <v>11.95</v>
      </c>
    </row>
    <row r="40" spans="1:3">
      <c r="A40" s="11" t="s">
        <v>1939</v>
      </c>
      <c r="B40" s="12">
        <v>9781442537682</v>
      </c>
      <c r="C40" s="13">
        <v>11.95</v>
      </c>
    </row>
    <row r="41" spans="1:3">
      <c r="A41" s="11" t="s">
        <v>1940</v>
      </c>
      <c r="B41" s="12">
        <v>9781442537644</v>
      </c>
      <c r="C41" s="13">
        <v>11.95</v>
      </c>
    </row>
    <row r="43" spans="1:3">
      <c r="A43" s="30" t="s">
        <v>1941</v>
      </c>
      <c r="B43" s="38"/>
      <c r="C43" s="63"/>
    </row>
    <row r="45" spans="1:3">
      <c r="A45" s="32" t="s">
        <v>1942</v>
      </c>
      <c r="B45" s="33">
        <v>9781442577824</v>
      </c>
      <c r="C45" s="31">
        <v>156.94999999999999</v>
      </c>
    </row>
    <row r="46" spans="1:3">
      <c r="A46" s="11" t="s">
        <v>1943</v>
      </c>
      <c r="B46" s="12">
        <v>9781442529731</v>
      </c>
      <c r="C46" s="13">
        <v>11.95</v>
      </c>
    </row>
    <row r="47" spans="1:3">
      <c r="A47" s="11" t="s">
        <v>1944</v>
      </c>
      <c r="B47" s="12">
        <v>9781442529779</v>
      </c>
      <c r="C47" s="13">
        <v>11.95</v>
      </c>
    </row>
    <row r="48" spans="1:3">
      <c r="A48" s="11" t="s">
        <v>1945</v>
      </c>
      <c r="B48" s="12">
        <v>9781442525641</v>
      </c>
      <c r="C48" s="13">
        <v>11.95</v>
      </c>
    </row>
    <row r="49" spans="1:3">
      <c r="A49" s="11" t="s">
        <v>1946</v>
      </c>
      <c r="B49" s="12">
        <v>9781442537743</v>
      </c>
      <c r="C49" s="13">
        <v>11.95</v>
      </c>
    </row>
    <row r="50" spans="1:3">
      <c r="A50" s="11" t="s">
        <v>1947</v>
      </c>
      <c r="B50" s="12">
        <v>9781442529724</v>
      </c>
      <c r="C50" s="13">
        <v>11.95</v>
      </c>
    </row>
    <row r="51" spans="1:3">
      <c r="A51" s="11" t="s">
        <v>1948</v>
      </c>
      <c r="B51" s="12">
        <v>9781442528147</v>
      </c>
      <c r="C51" s="13">
        <v>11.95</v>
      </c>
    </row>
    <row r="52" spans="1:3">
      <c r="A52" s="11" t="s">
        <v>1949</v>
      </c>
      <c r="B52" s="12">
        <v>9781442524040</v>
      </c>
      <c r="C52" s="13">
        <v>11.95</v>
      </c>
    </row>
    <row r="53" spans="1:3">
      <c r="A53" s="11" t="s">
        <v>1950</v>
      </c>
      <c r="B53" s="12">
        <v>9781442528123</v>
      </c>
      <c r="C53" s="13">
        <v>11.95</v>
      </c>
    </row>
    <row r="54" spans="1:3">
      <c r="A54" s="11" t="s">
        <v>1951</v>
      </c>
      <c r="B54" s="12">
        <v>9781442537989</v>
      </c>
      <c r="C54" s="13">
        <v>11.95</v>
      </c>
    </row>
    <row r="55" spans="1:3">
      <c r="A55" s="11" t="s">
        <v>1952</v>
      </c>
      <c r="B55" s="12">
        <v>9781442524392</v>
      </c>
      <c r="C55" s="13">
        <v>11.95</v>
      </c>
    </row>
    <row r="56" spans="1:3">
      <c r="A56" s="11" t="s">
        <v>1953</v>
      </c>
      <c r="B56" s="12">
        <v>9781442529762</v>
      </c>
      <c r="C56" s="13">
        <v>11.95</v>
      </c>
    </row>
    <row r="57" spans="1:3">
      <c r="A57" s="11" t="s">
        <v>1954</v>
      </c>
      <c r="B57" s="12">
        <v>9781442528130</v>
      </c>
      <c r="C57" s="13">
        <v>11.95</v>
      </c>
    </row>
    <row r="58" spans="1:3">
      <c r="A58" s="11" t="s">
        <v>1955</v>
      </c>
      <c r="B58" s="12">
        <v>9781442537736</v>
      </c>
      <c r="C58" s="13">
        <v>11.95</v>
      </c>
    </row>
    <row r="59" spans="1:3">
      <c r="A59" s="11" t="s">
        <v>1956</v>
      </c>
      <c r="B59" s="12">
        <v>9781442537712</v>
      </c>
      <c r="C59" s="13">
        <v>11.95</v>
      </c>
    </row>
    <row r="60" spans="1:3">
      <c r="A60" s="11" t="s">
        <v>1957</v>
      </c>
      <c r="B60" s="12">
        <v>9781442537729</v>
      </c>
      <c r="C60" s="13">
        <v>11.95</v>
      </c>
    </row>
    <row r="62" spans="1:3">
      <c r="A62" s="30" t="s">
        <v>1958</v>
      </c>
      <c r="B62" s="38"/>
      <c r="C62" s="63"/>
    </row>
    <row r="64" spans="1:3">
      <c r="A64" s="32" t="s">
        <v>1959</v>
      </c>
      <c r="B64" s="33">
        <v>9781442577831</v>
      </c>
      <c r="C64" s="31">
        <v>189.95</v>
      </c>
    </row>
    <row r="65" spans="1:3">
      <c r="A65" s="11" t="s">
        <v>1960</v>
      </c>
      <c r="B65" s="12">
        <v>9781442524408</v>
      </c>
      <c r="C65" s="13">
        <v>11.95</v>
      </c>
    </row>
    <row r="66" spans="1:3">
      <c r="A66" s="11" t="s">
        <v>1961</v>
      </c>
      <c r="B66" s="12">
        <v>9781442537798</v>
      </c>
      <c r="C66" s="13">
        <v>11.95</v>
      </c>
    </row>
    <row r="67" spans="1:3">
      <c r="A67" s="11" t="s">
        <v>1962</v>
      </c>
      <c r="B67" s="12">
        <v>9781442528116</v>
      </c>
      <c r="C67" s="13">
        <v>11.95</v>
      </c>
    </row>
    <row r="68" spans="1:3">
      <c r="A68" s="11" t="s">
        <v>1963</v>
      </c>
      <c r="B68" s="12">
        <v>9781442525443</v>
      </c>
      <c r="C68" s="13">
        <v>11.95</v>
      </c>
    </row>
    <row r="69" spans="1:3">
      <c r="A69" s="11" t="s">
        <v>1964</v>
      </c>
      <c r="B69" s="12">
        <v>9781442524057</v>
      </c>
      <c r="C69" s="13">
        <v>11.95</v>
      </c>
    </row>
    <row r="70" spans="1:3">
      <c r="A70" s="11" t="s">
        <v>1965</v>
      </c>
      <c r="B70" s="12">
        <v>9781442537750</v>
      </c>
      <c r="C70" s="13">
        <v>11.95</v>
      </c>
    </row>
    <row r="71" spans="1:3">
      <c r="A71" s="11" t="s">
        <v>1966</v>
      </c>
      <c r="B71" s="12">
        <v>9781442529748</v>
      </c>
      <c r="C71" s="13">
        <v>11.95</v>
      </c>
    </row>
    <row r="72" spans="1:3">
      <c r="A72" s="11" t="s">
        <v>1967</v>
      </c>
      <c r="B72" s="12">
        <v>9781442527256</v>
      </c>
      <c r="C72" s="13">
        <v>11.95</v>
      </c>
    </row>
    <row r="73" spans="1:3">
      <c r="A73" s="11" t="s">
        <v>1968</v>
      </c>
      <c r="B73" s="12">
        <v>9781442529281</v>
      </c>
      <c r="C73" s="13">
        <v>11.95</v>
      </c>
    </row>
    <row r="74" spans="1:3">
      <c r="A74" s="11" t="s">
        <v>1969</v>
      </c>
      <c r="B74" s="12">
        <v>9781442527300</v>
      </c>
      <c r="C74" s="13">
        <v>11.95</v>
      </c>
    </row>
    <row r="75" spans="1:3">
      <c r="A75" s="11" t="s">
        <v>1970</v>
      </c>
      <c r="B75" s="12">
        <v>9781442537767</v>
      </c>
      <c r="C75" s="13">
        <v>11.95</v>
      </c>
    </row>
    <row r="76" spans="1:3">
      <c r="A76" s="11" t="s">
        <v>1971</v>
      </c>
      <c r="B76" s="12">
        <v>9781442525658</v>
      </c>
      <c r="C76" s="13">
        <v>11.95</v>
      </c>
    </row>
    <row r="77" spans="1:3">
      <c r="A77" s="11" t="s">
        <v>1972</v>
      </c>
      <c r="B77" s="12">
        <v>9781442528109</v>
      </c>
      <c r="C77" s="13">
        <v>11.95</v>
      </c>
    </row>
    <row r="78" spans="1:3">
      <c r="A78" s="11" t="s">
        <v>1973</v>
      </c>
      <c r="B78" s="12">
        <v>9781442537781</v>
      </c>
      <c r="C78" s="13">
        <v>11.95</v>
      </c>
    </row>
    <row r="79" spans="1:3">
      <c r="A79" s="11" t="s">
        <v>1974</v>
      </c>
      <c r="B79" s="12">
        <v>9781442537774</v>
      </c>
      <c r="C79" s="13">
        <v>11.95</v>
      </c>
    </row>
    <row r="81" spans="1:3">
      <c r="A81" s="30" t="s">
        <v>1975</v>
      </c>
      <c r="B81" s="38"/>
      <c r="C81" s="63"/>
    </row>
    <row r="83" spans="1:3">
      <c r="A83" s="32" t="s">
        <v>1976</v>
      </c>
      <c r="B83" s="33">
        <v>9781442577848</v>
      </c>
      <c r="C83" s="31">
        <v>189.95</v>
      </c>
    </row>
    <row r="84" spans="1:3">
      <c r="A84" s="11" t="s">
        <v>1977</v>
      </c>
      <c r="B84" s="12">
        <v>9781442527324</v>
      </c>
      <c r="C84" s="13">
        <v>11.95</v>
      </c>
    </row>
    <row r="85" spans="1:3">
      <c r="A85" s="11" t="s">
        <v>1978</v>
      </c>
      <c r="B85" s="12">
        <v>9781442527263</v>
      </c>
      <c r="C85" s="13">
        <v>11.95</v>
      </c>
    </row>
    <row r="86" spans="1:3">
      <c r="A86" s="11" t="s">
        <v>1979</v>
      </c>
      <c r="B86" s="12">
        <v>9781442537811</v>
      </c>
      <c r="C86" s="13">
        <v>11.95</v>
      </c>
    </row>
    <row r="87" spans="1:3">
      <c r="A87" s="11" t="s">
        <v>1980</v>
      </c>
      <c r="B87" s="12">
        <v>9781442537804</v>
      </c>
      <c r="C87" s="13">
        <v>11.95</v>
      </c>
    </row>
    <row r="88" spans="1:3">
      <c r="A88" s="11" t="s">
        <v>1981</v>
      </c>
      <c r="B88" s="12">
        <v>9781442524415</v>
      </c>
      <c r="C88" s="13">
        <v>11.95</v>
      </c>
    </row>
    <row r="89" spans="1:3">
      <c r="A89" s="11" t="s">
        <v>1982</v>
      </c>
      <c r="B89" s="12">
        <v>9781442525436</v>
      </c>
      <c r="C89" s="13">
        <v>11.95</v>
      </c>
    </row>
    <row r="90" spans="1:3">
      <c r="A90" s="11" t="s">
        <v>1983</v>
      </c>
      <c r="B90" s="12">
        <v>9781442537828</v>
      </c>
      <c r="C90" s="13">
        <v>11.95</v>
      </c>
    </row>
    <row r="91" spans="1:3">
      <c r="A91" s="11" t="s">
        <v>1984</v>
      </c>
      <c r="B91" s="12">
        <v>9781442537835</v>
      </c>
      <c r="C91" s="13">
        <v>11.95</v>
      </c>
    </row>
    <row r="92" spans="1:3">
      <c r="A92" s="11" t="s">
        <v>1985</v>
      </c>
      <c r="B92" s="12">
        <v>9781442537699</v>
      </c>
      <c r="C92" s="13">
        <v>11.95</v>
      </c>
    </row>
    <row r="93" spans="1:3">
      <c r="A93" s="11" t="s">
        <v>1986</v>
      </c>
      <c r="B93" s="12">
        <v>9781442528093</v>
      </c>
      <c r="C93" s="13">
        <v>11.95</v>
      </c>
    </row>
    <row r="94" spans="1:3">
      <c r="A94" s="11" t="s">
        <v>1987</v>
      </c>
      <c r="B94" s="12">
        <v>9781442529755</v>
      </c>
      <c r="C94" s="13">
        <v>11.95</v>
      </c>
    </row>
    <row r="95" spans="1:3">
      <c r="A95" s="11" t="s">
        <v>1988</v>
      </c>
      <c r="B95" s="12">
        <v>9781442527294</v>
      </c>
      <c r="C95" s="13">
        <v>11.95</v>
      </c>
    </row>
    <row r="96" spans="1:3">
      <c r="A96" s="11" t="s">
        <v>1989</v>
      </c>
      <c r="B96" s="12">
        <v>9781442525634</v>
      </c>
      <c r="C96" s="13">
        <v>11.95</v>
      </c>
    </row>
    <row r="97" spans="1:3">
      <c r="A97" s="11" t="s">
        <v>1990</v>
      </c>
      <c r="B97" s="12">
        <v>9781442528086</v>
      </c>
      <c r="C97" s="13">
        <v>11.95</v>
      </c>
    </row>
    <row r="98" spans="1:3">
      <c r="A98" s="11" t="s">
        <v>1991</v>
      </c>
      <c r="B98" s="12">
        <v>9781442524064</v>
      </c>
      <c r="C98" s="13">
        <v>11.95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A5C9F-85E6-4104-92A3-9433ECB50D76}">
  <sheetPr>
    <tabColor rgb="FFA9EBE9"/>
  </sheetPr>
  <dimension ref="A1:D203"/>
  <sheetViews>
    <sheetView workbookViewId="0">
      <selection activeCell="C1" sqref="C1:D1"/>
    </sheetView>
  </sheetViews>
  <sheetFormatPr defaultRowHeight="15"/>
  <cols>
    <col min="1" max="1" width="65" style="11" customWidth="1"/>
    <col min="2" max="2" width="26.7109375" style="87" customWidth="1"/>
    <col min="3" max="3" width="15.28515625" style="13" customWidth="1"/>
    <col min="4" max="4" width="11.7109375" style="14" customWidth="1"/>
    <col min="5" max="16384" width="9.140625" style="11"/>
  </cols>
  <sheetData>
    <row r="1" spans="1:3">
      <c r="A1" s="30" t="s">
        <v>62</v>
      </c>
      <c r="B1" s="89" t="s">
        <v>43</v>
      </c>
      <c r="C1" s="30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94" t="s">
        <v>1924</v>
      </c>
      <c r="B5" s="99"/>
      <c r="C5" s="95"/>
    </row>
    <row r="7" spans="1:3">
      <c r="A7" s="91" t="s">
        <v>1992</v>
      </c>
      <c r="B7" s="97">
        <v>9780655787020</v>
      </c>
      <c r="C7" s="92">
        <v>265.95</v>
      </c>
    </row>
    <row r="8" spans="1:3">
      <c r="A8" s="11" t="s">
        <v>1993</v>
      </c>
      <c r="B8" s="20">
        <v>9781486007301</v>
      </c>
      <c r="C8" s="13">
        <v>10.5</v>
      </c>
    </row>
    <row r="9" spans="1:3">
      <c r="A9" s="11" t="s">
        <v>1994</v>
      </c>
      <c r="B9" s="20">
        <v>9781486007325</v>
      </c>
      <c r="C9" s="13">
        <v>15.5</v>
      </c>
    </row>
    <row r="10" spans="1:3">
      <c r="A10" s="11" t="s">
        <v>1995</v>
      </c>
      <c r="B10" s="20">
        <v>9781486007318</v>
      </c>
      <c r="C10" s="13">
        <v>13.5</v>
      </c>
    </row>
    <row r="11" spans="1:3">
      <c r="A11" s="11" t="s">
        <v>1996</v>
      </c>
      <c r="B11" s="20">
        <v>9781486007615</v>
      </c>
      <c r="C11" s="13">
        <v>13.5</v>
      </c>
    </row>
    <row r="12" spans="1:3">
      <c r="B12" s="20"/>
    </row>
    <row r="13" spans="1:3">
      <c r="A13" s="91" t="s">
        <v>1997</v>
      </c>
      <c r="B13" s="97">
        <v>9781486092444</v>
      </c>
      <c r="C13" s="92">
        <v>267.95</v>
      </c>
    </row>
    <row r="14" spans="1:3">
      <c r="A14" s="11" t="s">
        <v>1998</v>
      </c>
      <c r="B14" s="20">
        <v>9781486007332</v>
      </c>
      <c r="C14" s="13">
        <v>10.5</v>
      </c>
    </row>
    <row r="15" spans="1:3">
      <c r="A15" s="11" t="s">
        <v>1999</v>
      </c>
      <c r="B15" s="20">
        <v>9781486007776</v>
      </c>
      <c r="C15" s="13">
        <v>15.5</v>
      </c>
    </row>
    <row r="16" spans="1:3">
      <c r="A16" s="11" t="s">
        <v>2000</v>
      </c>
      <c r="B16" s="20">
        <v>9781486007479</v>
      </c>
      <c r="C16" s="13">
        <v>13.5</v>
      </c>
    </row>
    <row r="17" spans="1:3">
      <c r="A17" s="11" t="s">
        <v>2001</v>
      </c>
      <c r="B17" s="20">
        <v>9781486007622</v>
      </c>
      <c r="C17" s="13">
        <v>13.5</v>
      </c>
    </row>
    <row r="18" spans="1:3">
      <c r="B18" s="20"/>
    </row>
    <row r="19" spans="1:3">
      <c r="A19" s="91" t="s">
        <v>2002</v>
      </c>
      <c r="B19" s="97">
        <v>9781486092451</v>
      </c>
      <c r="C19" s="92">
        <v>267.95</v>
      </c>
    </row>
    <row r="20" spans="1:3">
      <c r="A20" s="11" t="s">
        <v>2003</v>
      </c>
      <c r="B20" s="20">
        <v>9781486007349</v>
      </c>
      <c r="C20" s="13">
        <v>10.5</v>
      </c>
    </row>
    <row r="21" spans="1:3">
      <c r="A21" s="11" t="s">
        <v>2004</v>
      </c>
      <c r="B21" s="20">
        <v>9781486007783</v>
      </c>
      <c r="C21" s="13">
        <v>15.5</v>
      </c>
    </row>
    <row r="22" spans="1:3">
      <c r="A22" s="11" t="s">
        <v>2005</v>
      </c>
      <c r="B22" s="20">
        <v>9781486007486</v>
      </c>
      <c r="C22" s="13">
        <v>13.5</v>
      </c>
    </row>
    <row r="23" spans="1:3">
      <c r="A23" s="11" t="s">
        <v>2006</v>
      </c>
      <c r="B23" s="20">
        <v>9781486007639</v>
      </c>
      <c r="C23" s="13">
        <v>13.5</v>
      </c>
    </row>
    <row r="24" spans="1:3">
      <c r="B24" s="20"/>
    </row>
    <row r="25" spans="1:3">
      <c r="A25" s="91" t="s">
        <v>2007</v>
      </c>
      <c r="B25" s="97">
        <v>9781486092468</v>
      </c>
      <c r="C25" s="92">
        <v>267.95</v>
      </c>
    </row>
    <row r="26" spans="1:3">
      <c r="A26" s="11" t="s">
        <v>2008</v>
      </c>
      <c r="B26" s="20">
        <v>9781486007356</v>
      </c>
      <c r="C26" s="13">
        <v>10.5</v>
      </c>
    </row>
    <row r="27" spans="1:3">
      <c r="A27" s="11" t="s">
        <v>2009</v>
      </c>
      <c r="B27" s="20">
        <v>9781486007790</v>
      </c>
      <c r="C27" s="13">
        <v>15.5</v>
      </c>
    </row>
    <row r="28" spans="1:3">
      <c r="A28" s="11" t="s">
        <v>2010</v>
      </c>
      <c r="B28" s="20">
        <v>9781486007493</v>
      </c>
      <c r="C28" s="13">
        <v>13.5</v>
      </c>
    </row>
    <row r="29" spans="1:3">
      <c r="A29" s="11" t="s">
        <v>2011</v>
      </c>
      <c r="B29" s="20">
        <v>9781486007646</v>
      </c>
      <c r="C29" s="13">
        <v>13.5</v>
      </c>
    </row>
    <row r="30" spans="1:3">
      <c r="B30" s="20"/>
    </row>
    <row r="31" spans="1:3">
      <c r="A31" s="91" t="s">
        <v>2012</v>
      </c>
      <c r="B31" s="97">
        <v>9781486026296</v>
      </c>
      <c r="C31" s="92">
        <v>267.95</v>
      </c>
    </row>
    <row r="32" spans="1:3">
      <c r="A32" s="11" t="s">
        <v>2013</v>
      </c>
      <c r="B32" s="20">
        <v>9781486008254</v>
      </c>
      <c r="C32" s="13">
        <v>10.5</v>
      </c>
    </row>
    <row r="33" spans="1:3">
      <c r="A33" s="11" t="s">
        <v>2014</v>
      </c>
      <c r="B33" s="20">
        <v>9781486008094</v>
      </c>
      <c r="C33" s="13">
        <v>15.5</v>
      </c>
    </row>
    <row r="34" spans="1:3">
      <c r="A34" s="11" t="s">
        <v>2015</v>
      </c>
      <c r="B34" s="20">
        <v>9781486007936</v>
      </c>
      <c r="C34" s="13">
        <v>13.5</v>
      </c>
    </row>
    <row r="35" spans="1:3">
      <c r="A35" s="11" t="s">
        <v>2016</v>
      </c>
      <c r="B35" s="20">
        <v>9781486008414</v>
      </c>
      <c r="C35" s="13">
        <v>13.5</v>
      </c>
    </row>
    <row r="36" spans="1:3">
      <c r="B36" s="20"/>
    </row>
    <row r="37" spans="1:3">
      <c r="A37" s="91" t="s">
        <v>2017</v>
      </c>
      <c r="B37" s="97">
        <v>9781486026319</v>
      </c>
      <c r="C37" s="92">
        <v>267.95</v>
      </c>
    </row>
    <row r="38" spans="1:3">
      <c r="A38" s="11" t="s">
        <v>2018</v>
      </c>
      <c r="B38" s="20">
        <v>9781486008261</v>
      </c>
      <c r="C38" s="13">
        <v>10.5</v>
      </c>
    </row>
    <row r="39" spans="1:3">
      <c r="A39" s="11" t="s">
        <v>2019</v>
      </c>
      <c r="B39" s="20">
        <v>9781486008100</v>
      </c>
      <c r="C39" s="13">
        <v>15.5</v>
      </c>
    </row>
    <row r="40" spans="1:3">
      <c r="A40" s="11" t="s">
        <v>2020</v>
      </c>
      <c r="B40" s="20">
        <v>9781486007943</v>
      </c>
      <c r="C40" s="13">
        <v>13.5</v>
      </c>
    </row>
    <row r="41" spans="1:3">
      <c r="A41" s="11" t="s">
        <v>2021</v>
      </c>
      <c r="B41" s="20">
        <v>9781486008421</v>
      </c>
      <c r="C41" s="13">
        <v>13.5</v>
      </c>
    </row>
    <row r="42" spans="1:3">
      <c r="B42" s="20"/>
    </row>
    <row r="43" spans="1:3">
      <c r="A43" s="91" t="s">
        <v>2022</v>
      </c>
      <c r="B43" s="97">
        <v>9781486026333</v>
      </c>
      <c r="C43" s="92">
        <v>267.95</v>
      </c>
    </row>
    <row r="44" spans="1:3">
      <c r="A44" s="11" t="s">
        <v>2023</v>
      </c>
      <c r="B44" s="20">
        <v>9781486008278</v>
      </c>
      <c r="C44" s="13">
        <v>10.5</v>
      </c>
    </row>
    <row r="45" spans="1:3">
      <c r="A45" s="11" t="s">
        <v>2024</v>
      </c>
      <c r="B45" s="20">
        <v>9781486008117</v>
      </c>
      <c r="C45" s="13">
        <v>15.5</v>
      </c>
    </row>
    <row r="46" spans="1:3">
      <c r="A46" s="11" t="s">
        <v>2025</v>
      </c>
      <c r="B46" s="20">
        <v>9781486007950</v>
      </c>
      <c r="C46" s="13">
        <v>13.5</v>
      </c>
    </row>
    <row r="47" spans="1:3">
      <c r="A47" s="11" t="s">
        <v>2026</v>
      </c>
      <c r="B47" s="20">
        <v>9781486008438</v>
      </c>
      <c r="C47" s="13">
        <v>13.5</v>
      </c>
    </row>
    <row r="49" spans="1:3">
      <c r="A49" s="91" t="s">
        <v>2027</v>
      </c>
      <c r="B49" s="97">
        <v>9781486026357</v>
      </c>
      <c r="C49" s="92">
        <v>267.95</v>
      </c>
    </row>
    <row r="50" spans="1:3">
      <c r="A50" s="11" t="s">
        <v>2028</v>
      </c>
      <c r="B50" s="20">
        <v>9781486008285</v>
      </c>
      <c r="C50" s="13">
        <v>10.5</v>
      </c>
    </row>
    <row r="51" spans="1:3">
      <c r="A51" s="11" t="s">
        <v>2029</v>
      </c>
      <c r="B51" s="20">
        <v>9781486008124</v>
      </c>
      <c r="C51" s="13">
        <v>15.5</v>
      </c>
    </row>
    <row r="52" spans="1:3">
      <c r="A52" s="11" t="s">
        <v>2030</v>
      </c>
      <c r="B52" s="20">
        <v>9781486007967</v>
      </c>
      <c r="C52" s="13">
        <v>13.5</v>
      </c>
    </row>
    <row r="53" spans="1:3">
      <c r="A53" s="11" t="s">
        <v>2031</v>
      </c>
      <c r="B53" s="20">
        <v>9781486008445</v>
      </c>
      <c r="C53" s="13">
        <v>13.5</v>
      </c>
    </row>
    <row r="54" spans="1:3">
      <c r="B54" s="20"/>
    </row>
    <row r="55" spans="1:3">
      <c r="A55" s="94" t="s">
        <v>1941</v>
      </c>
      <c r="B55" s="100"/>
      <c r="C55" s="95"/>
    </row>
    <row r="56" spans="1:3">
      <c r="B56" s="20"/>
    </row>
    <row r="57" spans="1:3">
      <c r="A57" s="91" t="s">
        <v>2032</v>
      </c>
      <c r="B57" s="97">
        <v>9780655787112</v>
      </c>
      <c r="C57" s="92">
        <v>265.95</v>
      </c>
    </row>
    <row r="58" spans="1:3">
      <c r="A58" s="11" t="s">
        <v>2033</v>
      </c>
      <c r="B58" s="20">
        <v>9781486007363</v>
      </c>
      <c r="C58" s="13">
        <v>10.5</v>
      </c>
    </row>
    <row r="59" spans="1:3">
      <c r="A59" s="11" t="s">
        <v>2034</v>
      </c>
      <c r="B59" s="20">
        <v>9781486007806</v>
      </c>
      <c r="C59" s="13">
        <v>15.5</v>
      </c>
    </row>
    <row r="60" spans="1:3">
      <c r="A60" s="11" t="s">
        <v>2035</v>
      </c>
      <c r="B60" s="20">
        <v>9781486017651</v>
      </c>
      <c r="C60" s="13">
        <v>11.5</v>
      </c>
    </row>
    <row r="61" spans="1:3">
      <c r="A61" s="11" t="s">
        <v>2036</v>
      </c>
      <c r="B61" s="20">
        <v>9781486007653</v>
      </c>
      <c r="C61" s="13">
        <v>13.5</v>
      </c>
    </row>
    <row r="62" spans="1:3">
      <c r="B62" s="20"/>
    </row>
    <row r="63" spans="1:3">
      <c r="A63" s="91" t="s">
        <v>2037</v>
      </c>
      <c r="B63" s="97">
        <v>9780655787129</v>
      </c>
      <c r="C63" s="92">
        <v>265.95</v>
      </c>
    </row>
    <row r="64" spans="1:3">
      <c r="A64" s="11" t="s">
        <v>2038</v>
      </c>
      <c r="B64" s="20">
        <v>9781486007370</v>
      </c>
      <c r="C64" s="13">
        <v>10.5</v>
      </c>
    </row>
    <row r="65" spans="1:3">
      <c r="A65" s="11" t="s">
        <v>2039</v>
      </c>
      <c r="B65" s="20">
        <v>9781486007813</v>
      </c>
      <c r="C65" s="13">
        <v>15.5</v>
      </c>
    </row>
    <row r="66" spans="1:3">
      <c r="A66" s="11" t="s">
        <v>2040</v>
      </c>
      <c r="B66" s="20">
        <v>9781486007509</v>
      </c>
      <c r="C66" s="13">
        <v>13.5</v>
      </c>
    </row>
    <row r="67" spans="1:3">
      <c r="A67" s="11" t="s">
        <v>2041</v>
      </c>
      <c r="B67" s="20">
        <v>9781486007660</v>
      </c>
      <c r="C67" s="13">
        <v>13.5</v>
      </c>
    </row>
    <row r="68" spans="1:3">
      <c r="B68" s="20"/>
    </row>
    <row r="69" spans="1:3">
      <c r="A69" s="91" t="s">
        <v>2042</v>
      </c>
      <c r="B69" s="97">
        <v>9781486092499</v>
      </c>
      <c r="C69" s="92">
        <v>267.95</v>
      </c>
    </row>
    <row r="70" spans="1:3">
      <c r="A70" s="11" t="s">
        <v>2043</v>
      </c>
      <c r="B70" s="20">
        <v>9781486007387</v>
      </c>
      <c r="C70" s="13">
        <v>10.5</v>
      </c>
    </row>
    <row r="71" spans="1:3">
      <c r="A71" s="11" t="s">
        <v>2044</v>
      </c>
      <c r="B71" s="20">
        <v>9781486007820</v>
      </c>
      <c r="C71" s="13">
        <v>15.5</v>
      </c>
    </row>
    <row r="72" spans="1:3">
      <c r="A72" s="11" t="s">
        <v>2045</v>
      </c>
      <c r="B72" s="20">
        <v>9781486007516</v>
      </c>
      <c r="C72" s="13">
        <v>13.5</v>
      </c>
    </row>
    <row r="73" spans="1:3">
      <c r="A73" s="11" t="s">
        <v>2046</v>
      </c>
      <c r="B73" s="20">
        <v>9781486007677</v>
      </c>
      <c r="C73" s="13">
        <v>13.5</v>
      </c>
    </row>
    <row r="74" spans="1:3">
      <c r="B74" s="20"/>
    </row>
    <row r="75" spans="1:3">
      <c r="A75" s="91" t="s">
        <v>2047</v>
      </c>
      <c r="B75" s="98">
        <v>9780655787136</v>
      </c>
      <c r="C75" s="92">
        <v>265.95</v>
      </c>
    </row>
    <row r="76" spans="1:3">
      <c r="A76" s="11" t="s">
        <v>2048</v>
      </c>
      <c r="B76" s="20">
        <v>9781486007394</v>
      </c>
      <c r="C76" s="13">
        <v>10.5</v>
      </c>
    </row>
    <row r="77" spans="1:3">
      <c r="A77" s="11" t="s">
        <v>2049</v>
      </c>
      <c r="B77" s="20">
        <v>9781486007837</v>
      </c>
      <c r="C77" s="13">
        <v>15.5</v>
      </c>
    </row>
    <row r="78" spans="1:3">
      <c r="A78" s="11" t="s">
        <v>2050</v>
      </c>
      <c r="B78" s="20">
        <v>9781486007523</v>
      </c>
      <c r="C78" s="13">
        <v>13.5</v>
      </c>
    </row>
    <row r="79" spans="1:3">
      <c r="A79" s="11" t="s">
        <v>2051</v>
      </c>
      <c r="B79" s="20">
        <v>9781486007684</v>
      </c>
      <c r="C79" s="13">
        <v>13.5</v>
      </c>
    </row>
    <row r="81" spans="1:3" ht="15" customHeight="1">
      <c r="A81" s="91" t="s">
        <v>2052</v>
      </c>
      <c r="B81" s="98">
        <v>9780655787099</v>
      </c>
      <c r="C81" s="92">
        <v>265.95</v>
      </c>
    </row>
    <row r="82" spans="1:3">
      <c r="A82" s="11" t="s">
        <v>2053</v>
      </c>
      <c r="B82" s="20">
        <v>9781486008292</v>
      </c>
      <c r="C82" s="13">
        <v>10.5</v>
      </c>
    </row>
    <row r="83" spans="1:3">
      <c r="A83" s="11" t="s">
        <v>2054</v>
      </c>
      <c r="B83" s="20">
        <v>9781486008131</v>
      </c>
      <c r="C83" s="13">
        <v>15.5</v>
      </c>
    </row>
    <row r="84" spans="1:3">
      <c r="A84" s="11" t="s">
        <v>2055</v>
      </c>
      <c r="B84" s="20">
        <v>9781486007974</v>
      </c>
      <c r="C84" s="13">
        <v>13.5</v>
      </c>
    </row>
    <row r="85" spans="1:3">
      <c r="A85" s="11" t="s">
        <v>2056</v>
      </c>
      <c r="B85" s="20">
        <v>9781486008452</v>
      </c>
      <c r="C85" s="13">
        <v>13.5</v>
      </c>
    </row>
    <row r="86" spans="1:3">
      <c r="B86" s="20"/>
    </row>
    <row r="87" spans="1:3">
      <c r="A87" s="91" t="s">
        <v>2057</v>
      </c>
      <c r="B87" s="98">
        <v>9780655787082</v>
      </c>
      <c r="C87" s="92">
        <v>265.95</v>
      </c>
    </row>
    <row r="88" spans="1:3">
      <c r="A88" s="11" t="s">
        <v>2058</v>
      </c>
      <c r="B88" s="20">
        <v>9781486008308</v>
      </c>
      <c r="C88" s="13">
        <v>10.5</v>
      </c>
    </row>
    <row r="89" spans="1:3">
      <c r="A89" s="11" t="s">
        <v>2059</v>
      </c>
      <c r="B89" s="20">
        <v>9781486008148</v>
      </c>
      <c r="C89" s="13">
        <v>15.5</v>
      </c>
    </row>
    <row r="90" spans="1:3">
      <c r="A90" s="11" t="s">
        <v>2060</v>
      </c>
      <c r="B90" s="20">
        <v>9781486007981</v>
      </c>
      <c r="C90" s="13">
        <v>13.5</v>
      </c>
    </row>
    <row r="91" spans="1:3">
      <c r="A91" s="11" t="s">
        <v>2061</v>
      </c>
      <c r="B91" s="20">
        <v>9781486008469</v>
      </c>
      <c r="C91" s="13">
        <v>13.5</v>
      </c>
    </row>
    <row r="92" spans="1:3">
      <c r="B92" s="20"/>
    </row>
    <row r="93" spans="1:3">
      <c r="A93" s="91" t="s">
        <v>2062</v>
      </c>
      <c r="B93" s="97">
        <v>9780655787068</v>
      </c>
      <c r="C93" s="92">
        <v>265.95</v>
      </c>
    </row>
    <row r="94" spans="1:3">
      <c r="A94" s="11" t="s">
        <v>2063</v>
      </c>
      <c r="B94" s="20">
        <v>9781486008315</v>
      </c>
      <c r="C94" s="13">
        <v>10.5</v>
      </c>
    </row>
    <row r="95" spans="1:3">
      <c r="A95" s="11" t="s">
        <v>2064</v>
      </c>
      <c r="B95" s="20">
        <v>9781486008155</v>
      </c>
      <c r="C95" s="13">
        <v>15.5</v>
      </c>
    </row>
    <row r="96" spans="1:3">
      <c r="A96" s="11" t="s">
        <v>2065</v>
      </c>
      <c r="B96" s="20">
        <v>9781486007998</v>
      </c>
      <c r="C96" s="13">
        <v>13.5</v>
      </c>
    </row>
    <row r="97" spans="1:3">
      <c r="A97" s="11" t="s">
        <v>2066</v>
      </c>
      <c r="B97" s="20">
        <v>9781486008476</v>
      </c>
      <c r="C97" s="13">
        <v>13.5</v>
      </c>
    </row>
    <row r="98" spans="1:3">
      <c r="B98" s="20"/>
    </row>
    <row r="99" spans="1:3">
      <c r="A99" s="91" t="s">
        <v>2067</v>
      </c>
      <c r="B99" s="97">
        <v>9780655787075</v>
      </c>
      <c r="C99" s="92">
        <v>265.95</v>
      </c>
    </row>
    <row r="100" spans="1:3">
      <c r="A100" s="11" t="s">
        <v>2068</v>
      </c>
      <c r="B100" s="20">
        <v>9781486020805</v>
      </c>
      <c r="C100" s="13">
        <v>10.5</v>
      </c>
    </row>
    <row r="101" spans="1:3">
      <c r="A101" s="11" t="s">
        <v>2069</v>
      </c>
      <c r="B101" s="20">
        <v>9781486008162</v>
      </c>
      <c r="C101" s="13">
        <v>15.5</v>
      </c>
    </row>
    <row r="102" spans="1:3">
      <c r="A102" s="11" t="s">
        <v>2070</v>
      </c>
      <c r="B102" s="20">
        <v>9781486008001</v>
      </c>
      <c r="C102" s="13">
        <v>13.5</v>
      </c>
    </row>
    <row r="103" spans="1:3">
      <c r="A103" s="11" t="s">
        <v>2071</v>
      </c>
      <c r="B103" s="20">
        <v>9781486008483</v>
      </c>
      <c r="C103" s="13">
        <v>13.5</v>
      </c>
    </row>
    <row r="104" spans="1:3">
      <c r="B104" s="20"/>
    </row>
    <row r="105" spans="1:3">
      <c r="A105" s="94" t="s">
        <v>1958</v>
      </c>
      <c r="B105" s="100"/>
      <c r="C105" s="95"/>
    </row>
    <row r="106" spans="1:3">
      <c r="B106" s="20"/>
    </row>
    <row r="107" spans="1:3">
      <c r="A107" s="91" t="s">
        <v>2072</v>
      </c>
      <c r="B107" s="97">
        <v>9781486026494</v>
      </c>
      <c r="C107" s="92">
        <v>267.95</v>
      </c>
    </row>
    <row r="108" spans="1:3">
      <c r="A108" s="11" t="s">
        <v>2073</v>
      </c>
      <c r="B108" s="20">
        <v>9781486014613</v>
      </c>
      <c r="C108" s="13">
        <v>10.5</v>
      </c>
    </row>
    <row r="109" spans="1:3">
      <c r="A109" s="11" t="s">
        <v>2074</v>
      </c>
      <c r="B109" s="20">
        <v>9781486007844</v>
      </c>
      <c r="C109" s="13">
        <v>15.5</v>
      </c>
    </row>
    <row r="110" spans="1:3">
      <c r="A110" s="11" t="s">
        <v>2075</v>
      </c>
      <c r="B110" s="20">
        <v>9781486014668</v>
      </c>
      <c r="C110" s="13">
        <v>13.5</v>
      </c>
    </row>
    <row r="111" spans="1:3">
      <c r="A111" s="11" t="s">
        <v>2076</v>
      </c>
      <c r="B111" s="20">
        <v>9781486007691</v>
      </c>
      <c r="C111" s="13">
        <v>13.5</v>
      </c>
    </row>
    <row r="113" spans="1:3">
      <c r="A113" s="91" t="s">
        <v>2077</v>
      </c>
      <c r="B113" s="97">
        <v>9781486026517</v>
      </c>
      <c r="C113" s="92">
        <v>267.95</v>
      </c>
    </row>
    <row r="114" spans="1:3">
      <c r="A114" s="11" t="s">
        <v>2078</v>
      </c>
      <c r="B114" s="20">
        <v>9781486007417</v>
      </c>
      <c r="C114" s="13">
        <v>10.5</v>
      </c>
    </row>
    <row r="115" spans="1:3">
      <c r="A115" s="11" t="s">
        <v>2079</v>
      </c>
      <c r="B115" s="20">
        <v>9781486007851</v>
      </c>
      <c r="C115" s="13">
        <v>15.5</v>
      </c>
    </row>
    <row r="116" spans="1:3">
      <c r="A116" s="11" t="s">
        <v>2080</v>
      </c>
      <c r="B116" s="20">
        <v>9781486007547</v>
      </c>
      <c r="C116" s="13">
        <v>13.5</v>
      </c>
    </row>
    <row r="117" spans="1:3">
      <c r="A117" s="11" t="s">
        <v>2081</v>
      </c>
      <c r="B117" s="20">
        <v>9781486007707</v>
      </c>
      <c r="C117" s="13">
        <v>13.5</v>
      </c>
    </row>
    <row r="118" spans="1:3">
      <c r="B118" s="20"/>
    </row>
    <row r="119" spans="1:3">
      <c r="A119" s="91" t="s">
        <v>2082</v>
      </c>
      <c r="B119" s="97">
        <v>9781486026531</v>
      </c>
      <c r="C119" s="92">
        <v>267.95</v>
      </c>
    </row>
    <row r="120" spans="1:3">
      <c r="A120" s="11" t="s">
        <v>2083</v>
      </c>
      <c r="B120" s="20">
        <v>9781486007424</v>
      </c>
      <c r="C120" s="13">
        <v>10.5</v>
      </c>
    </row>
    <row r="121" spans="1:3">
      <c r="A121" s="11" t="s">
        <v>2084</v>
      </c>
      <c r="B121" s="20">
        <v>9781486007868</v>
      </c>
      <c r="C121" s="13">
        <v>15.5</v>
      </c>
    </row>
    <row r="122" spans="1:3">
      <c r="A122" s="11" t="s">
        <v>2085</v>
      </c>
      <c r="B122" s="20">
        <v>9781486007561</v>
      </c>
      <c r="C122" s="13">
        <v>13.5</v>
      </c>
    </row>
    <row r="123" spans="1:3">
      <c r="A123" s="11" t="s">
        <v>2086</v>
      </c>
      <c r="B123" s="20">
        <v>9781486007714</v>
      </c>
      <c r="C123" s="13">
        <v>13.5</v>
      </c>
    </row>
    <row r="124" spans="1:3">
      <c r="B124" s="20"/>
    </row>
    <row r="125" spans="1:3">
      <c r="A125" s="91" t="s">
        <v>2087</v>
      </c>
      <c r="B125" s="97">
        <v>9781486026555</v>
      </c>
      <c r="C125" s="92">
        <v>267.95</v>
      </c>
    </row>
    <row r="126" spans="1:3">
      <c r="A126" s="11" t="s">
        <v>2088</v>
      </c>
      <c r="B126" s="20">
        <v>9781486007431</v>
      </c>
      <c r="C126" s="13">
        <v>10.5</v>
      </c>
    </row>
    <row r="127" spans="1:3">
      <c r="A127" s="11" t="s">
        <v>2089</v>
      </c>
      <c r="B127" s="20">
        <v>9781486007875</v>
      </c>
      <c r="C127" s="13">
        <v>15.5</v>
      </c>
    </row>
    <row r="128" spans="1:3">
      <c r="A128" s="11" t="s">
        <v>2090</v>
      </c>
      <c r="B128" s="20">
        <v>9781486007554</v>
      </c>
      <c r="C128" s="13">
        <v>13.5</v>
      </c>
    </row>
    <row r="129" spans="1:3">
      <c r="A129" s="11" t="s">
        <v>2091</v>
      </c>
      <c r="B129" s="20">
        <v>9781486007721</v>
      </c>
      <c r="C129" s="13">
        <v>13.5</v>
      </c>
    </row>
    <row r="130" spans="1:3">
      <c r="B130" s="20"/>
    </row>
    <row r="131" spans="1:3">
      <c r="A131" s="91" t="s">
        <v>2092</v>
      </c>
      <c r="B131" s="97">
        <v>9781486026579</v>
      </c>
      <c r="C131" s="92">
        <v>267.95</v>
      </c>
    </row>
    <row r="132" spans="1:3">
      <c r="A132" s="11" t="s">
        <v>2093</v>
      </c>
      <c r="B132" s="20">
        <v>9781486008339</v>
      </c>
      <c r="C132" s="13">
        <v>10.5</v>
      </c>
    </row>
    <row r="133" spans="1:3">
      <c r="A133" s="11" t="s">
        <v>2094</v>
      </c>
      <c r="B133" s="20">
        <v>9781486008179</v>
      </c>
      <c r="C133" s="13">
        <v>15.5</v>
      </c>
    </row>
    <row r="134" spans="1:3">
      <c r="A134" s="11" t="s">
        <v>2095</v>
      </c>
      <c r="B134" s="20">
        <v>9781486008018</v>
      </c>
      <c r="C134" s="13">
        <v>13.5</v>
      </c>
    </row>
    <row r="135" spans="1:3">
      <c r="A135" s="11" t="s">
        <v>2096</v>
      </c>
      <c r="B135" s="20">
        <v>9781486008490</v>
      </c>
      <c r="C135" s="13">
        <v>13.5</v>
      </c>
    </row>
    <row r="136" spans="1:3">
      <c r="B136" s="20"/>
    </row>
    <row r="137" spans="1:3">
      <c r="A137" s="91" t="s">
        <v>2097</v>
      </c>
      <c r="B137" s="97">
        <v>9781486026593</v>
      </c>
      <c r="C137" s="92">
        <v>267.95</v>
      </c>
    </row>
    <row r="138" spans="1:3">
      <c r="A138" s="11" t="s">
        <v>2098</v>
      </c>
      <c r="B138" s="20">
        <v>9781486008346</v>
      </c>
      <c r="C138" s="13">
        <v>10.5</v>
      </c>
    </row>
    <row r="139" spans="1:3">
      <c r="A139" s="11" t="s">
        <v>2099</v>
      </c>
      <c r="B139" s="20">
        <v>9781486008186</v>
      </c>
      <c r="C139" s="13">
        <v>15.5</v>
      </c>
    </row>
    <row r="140" spans="1:3">
      <c r="A140" s="11" t="s">
        <v>2100</v>
      </c>
      <c r="B140" s="20">
        <v>9781486008025</v>
      </c>
      <c r="C140" s="13">
        <v>13.5</v>
      </c>
    </row>
    <row r="141" spans="1:3">
      <c r="A141" s="11" t="s">
        <v>2101</v>
      </c>
      <c r="B141" s="20">
        <v>9781486008506</v>
      </c>
      <c r="C141" s="13">
        <v>13.5</v>
      </c>
    </row>
    <row r="142" spans="1:3">
      <c r="B142" s="20"/>
    </row>
    <row r="143" spans="1:3">
      <c r="A143" s="91" t="s">
        <v>2102</v>
      </c>
      <c r="B143" s="97">
        <v>9781486026616</v>
      </c>
      <c r="C143" s="92">
        <v>267.95</v>
      </c>
    </row>
    <row r="144" spans="1:3">
      <c r="A144" s="11" t="s">
        <v>2103</v>
      </c>
      <c r="B144" s="20">
        <v>9781486008353</v>
      </c>
      <c r="C144" s="13">
        <v>10.5</v>
      </c>
    </row>
    <row r="145" spans="1:3">
      <c r="A145" s="11" t="s">
        <v>2104</v>
      </c>
      <c r="B145" s="20">
        <v>9781486008193</v>
      </c>
      <c r="C145" s="13">
        <v>15.5</v>
      </c>
    </row>
    <row r="146" spans="1:3">
      <c r="A146" s="11" t="s">
        <v>2105</v>
      </c>
      <c r="B146" s="20">
        <v>9781486008032</v>
      </c>
      <c r="C146" s="13">
        <v>13.5</v>
      </c>
    </row>
    <row r="147" spans="1:3">
      <c r="A147" s="11" t="s">
        <v>2106</v>
      </c>
      <c r="B147" s="20">
        <v>9781486008513</v>
      </c>
      <c r="C147" s="13">
        <v>13.5</v>
      </c>
    </row>
    <row r="148" spans="1:3">
      <c r="B148" s="20"/>
    </row>
    <row r="149" spans="1:3">
      <c r="A149" s="91" t="s">
        <v>2107</v>
      </c>
      <c r="B149" s="97">
        <v>9781486026630</v>
      </c>
      <c r="C149" s="92">
        <v>267.95</v>
      </c>
    </row>
    <row r="150" spans="1:3">
      <c r="A150" s="11" t="s">
        <v>2108</v>
      </c>
      <c r="B150" s="20">
        <v>9781486008360</v>
      </c>
      <c r="C150" s="13">
        <v>10.5</v>
      </c>
    </row>
    <row r="151" spans="1:3">
      <c r="A151" s="11" t="s">
        <v>2109</v>
      </c>
      <c r="B151" s="20">
        <v>9781486008209</v>
      </c>
      <c r="C151" s="13">
        <v>15.5</v>
      </c>
    </row>
    <row r="152" spans="1:3">
      <c r="A152" s="11" t="s">
        <v>2110</v>
      </c>
      <c r="B152" s="20">
        <v>9781486008049</v>
      </c>
      <c r="C152" s="13">
        <v>13.5</v>
      </c>
    </row>
    <row r="153" spans="1:3">
      <c r="A153" s="11" t="s">
        <v>2111</v>
      </c>
      <c r="B153" s="20">
        <v>9781486008520</v>
      </c>
      <c r="C153" s="13">
        <v>13.5</v>
      </c>
    </row>
    <row r="154" spans="1:3">
      <c r="B154" s="20"/>
    </row>
    <row r="155" spans="1:3">
      <c r="A155" s="94" t="s">
        <v>1975</v>
      </c>
      <c r="B155" s="100"/>
      <c r="C155" s="95"/>
    </row>
    <row r="156" spans="1:3">
      <c r="B156" s="20"/>
    </row>
    <row r="157" spans="1:3">
      <c r="A157" s="91" t="s">
        <v>2112</v>
      </c>
      <c r="B157" s="97">
        <v>9781486026654</v>
      </c>
      <c r="C157" s="92">
        <v>267.95</v>
      </c>
    </row>
    <row r="158" spans="1:3">
      <c r="A158" s="11" t="s">
        <v>2113</v>
      </c>
      <c r="B158" s="20">
        <v>9781486007448</v>
      </c>
      <c r="C158" s="13">
        <v>10.5</v>
      </c>
    </row>
    <row r="159" spans="1:3">
      <c r="A159" s="11" t="s">
        <v>2114</v>
      </c>
      <c r="B159" s="20">
        <v>9781486007882</v>
      </c>
      <c r="C159" s="13">
        <v>15.5</v>
      </c>
    </row>
    <row r="160" spans="1:3">
      <c r="A160" s="11" t="s">
        <v>2115</v>
      </c>
      <c r="B160" s="20">
        <v>9781486007578</v>
      </c>
      <c r="C160" s="13">
        <v>13.5</v>
      </c>
    </row>
    <row r="161" spans="1:3">
      <c r="A161" s="11" t="s">
        <v>2116</v>
      </c>
      <c r="B161" s="20">
        <v>9781486007738</v>
      </c>
      <c r="C161" s="13">
        <v>13.5</v>
      </c>
    </row>
    <row r="162" spans="1:3">
      <c r="B162" s="20"/>
    </row>
    <row r="163" spans="1:3">
      <c r="A163" s="91" t="s">
        <v>2117</v>
      </c>
      <c r="B163" s="97">
        <v>9781486026678</v>
      </c>
      <c r="C163" s="92">
        <v>267.95</v>
      </c>
    </row>
    <row r="164" spans="1:3">
      <c r="A164" s="11" t="s">
        <v>2118</v>
      </c>
      <c r="B164" s="20">
        <v>9781486007455</v>
      </c>
      <c r="C164" s="13">
        <v>10.5</v>
      </c>
    </row>
    <row r="165" spans="1:3">
      <c r="A165" s="11" t="s">
        <v>2119</v>
      </c>
      <c r="B165" s="20">
        <v>9781486007899</v>
      </c>
      <c r="C165" s="13">
        <v>15.5</v>
      </c>
    </row>
    <row r="166" spans="1:3">
      <c r="A166" s="11" t="s">
        <v>2120</v>
      </c>
      <c r="B166" s="20">
        <v>9781486007585</v>
      </c>
      <c r="C166" s="13">
        <v>13.5</v>
      </c>
    </row>
    <row r="167" spans="1:3">
      <c r="A167" s="11" t="s">
        <v>2121</v>
      </c>
      <c r="B167" s="20">
        <v>9781486007745</v>
      </c>
      <c r="C167" s="13">
        <v>13.5</v>
      </c>
    </row>
    <row r="168" spans="1:3">
      <c r="B168" s="20"/>
    </row>
    <row r="169" spans="1:3">
      <c r="A169" s="91" t="s">
        <v>2122</v>
      </c>
      <c r="B169" s="97">
        <v>9780655787266</v>
      </c>
      <c r="C169" s="92">
        <v>265.95</v>
      </c>
    </row>
    <row r="170" spans="1:3">
      <c r="A170" s="11" t="s">
        <v>2123</v>
      </c>
      <c r="B170" s="20">
        <v>9781486014620</v>
      </c>
      <c r="C170" s="13">
        <v>10.5</v>
      </c>
    </row>
    <row r="171" spans="1:3">
      <c r="A171" s="11" t="s">
        <v>2124</v>
      </c>
      <c r="B171" s="20">
        <v>9781486007905</v>
      </c>
      <c r="C171" s="13">
        <v>15.5</v>
      </c>
    </row>
    <row r="172" spans="1:3">
      <c r="A172" s="11" t="s">
        <v>2125</v>
      </c>
      <c r="B172" s="20">
        <v>9781486007608</v>
      </c>
      <c r="C172" s="13">
        <v>13.5</v>
      </c>
    </row>
    <row r="173" spans="1:3">
      <c r="A173" s="11" t="s">
        <v>2126</v>
      </c>
      <c r="B173" s="20">
        <v>9781486007752</v>
      </c>
      <c r="C173" s="13">
        <v>13.5</v>
      </c>
    </row>
    <row r="174" spans="1:3">
      <c r="B174" s="20"/>
    </row>
    <row r="175" spans="1:3">
      <c r="A175" s="91" t="s">
        <v>2127</v>
      </c>
      <c r="B175" s="97">
        <v>9781486026715</v>
      </c>
      <c r="C175" s="92">
        <v>267.95</v>
      </c>
    </row>
    <row r="176" spans="1:3">
      <c r="A176" s="11" t="s">
        <v>2128</v>
      </c>
      <c r="B176" s="20">
        <v>9781486007462</v>
      </c>
      <c r="C176" s="13">
        <v>10.5</v>
      </c>
    </row>
    <row r="177" spans="1:3">
      <c r="A177" s="11" t="s">
        <v>2129</v>
      </c>
      <c r="B177" s="20">
        <v>9781486007912</v>
      </c>
      <c r="C177" s="13">
        <v>15.5</v>
      </c>
    </row>
    <row r="178" spans="1:3">
      <c r="A178" s="11" t="s">
        <v>2130</v>
      </c>
      <c r="B178" s="20">
        <v>9781486007592</v>
      </c>
      <c r="C178" s="13">
        <v>13.5</v>
      </c>
    </row>
    <row r="179" spans="1:3">
      <c r="A179" s="11" t="s">
        <v>2131</v>
      </c>
      <c r="B179" s="20">
        <v>9781486007769</v>
      </c>
      <c r="C179" s="13">
        <v>13.5</v>
      </c>
    </row>
    <row r="180" spans="1:3">
      <c r="B180" s="20"/>
    </row>
    <row r="181" spans="1:3">
      <c r="A181" s="91" t="s">
        <v>2132</v>
      </c>
      <c r="B181" s="97">
        <v>9780655787259</v>
      </c>
      <c r="C181" s="92">
        <v>265.95</v>
      </c>
    </row>
    <row r="182" spans="1:3">
      <c r="A182" s="11" t="s">
        <v>2133</v>
      </c>
      <c r="B182" s="20">
        <v>9781486008377</v>
      </c>
      <c r="C182" s="13">
        <v>10.5</v>
      </c>
    </row>
    <row r="183" spans="1:3">
      <c r="A183" s="11" t="s">
        <v>2134</v>
      </c>
      <c r="B183" s="20">
        <v>9781486014637</v>
      </c>
      <c r="C183" s="13">
        <v>15.5</v>
      </c>
    </row>
    <row r="184" spans="1:3">
      <c r="A184" s="11" t="s">
        <v>2135</v>
      </c>
      <c r="B184" s="20">
        <v>9781486014675</v>
      </c>
      <c r="C184" s="13">
        <v>13.5</v>
      </c>
    </row>
    <row r="185" spans="1:3">
      <c r="A185" s="11" t="s">
        <v>2136</v>
      </c>
      <c r="B185" s="20">
        <v>9781486008537</v>
      </c>
      <c r="C185" s="13">
        <v>13.5</v>
      </c>
    </row>
    <row r="186" spans="1:3">
      <c r="B186" s="20"/>
    </row>
    <row r="187" spans="1:3">
      <c r="A187" s="91" t="s">
        <v>2137</v>
      </c>
      <c r="B187" s="97">
        <v>9780655787242</v>
      </c>
      <c r="C187" s="92">
        <v>265.95</v>
      </c>
    </row>
    <row r="188" spans="1:3">
      <c r="A188" s="11" t="s">
        <v>2138</v>
      </c>
      <c r="B188" s="20">
        <v>9781486008384</v>
      </c>
      <c r="C188" s="13">
        <v>10.5</v>
      </c>
    </row>
    <row r="189" spans="1:3">
      <c r="A189" s="11" t="s">
        <v>2139</v>
      </c>
      <c r="B189" s="20">
        <v>9781486014644</v>
      </c>
      <c r="C189" s="13">
        <v>15.5</v>
      </c>
    </row>
    <row r="190" spans="1:3">
      <c r="A190" s="11" t="s">
        <v>2140</v>
      </c>
      <c r="B190" s="20">
        <v>9781486008063</v>
      </c>
      <c r="C190" s="13">
        <v>13.5</v>
      </c>
    </row>
    <row r="191" spans="1:3">
      <c r="A191" s="11" t="s">
        <v>2141</v>
      </c>
      <c r="B191" s="20">
        <v>9781486008544</v>
      </c>
      <c r="C191" s="13">
        <v>13.5</v>
      </c>
    </row>
    <row r="193" spans="1:3" ht="15" customHeight="1">
      <c r="A193" s="91" t="s">
        <v>2142</v>
      </c>
      <c r="B193" s="98" t="s">
        <v>2143</v>
      </c>
      <c r="C193" s="92"/>
    </row>
    <row r="194" spans="1:3">
      <c r="A194" s="11" t="s">
        <v>2144</v>
      </c>
      <c r="B194" s="20">
        <v>9781486019335</v>
      </c>
      <c r="C194" s="13">
        <v>10.5</v>
      </c>
    </row>
    <row r="195" spans="1:3">
      <c r="A195" s="11" t="s">
        <v>2145</v>
      </c>
      <c r="B195" s="20">
        <v>9781486008230</v>
      </c>
      <c r="C195" s="13">
        <v>15.5</v>
      </c>
    </row>
    <row r="196" spans="1:3">
      <c r="A196" s="11" t="s">
        <v>2146</v>
      </c>
      <c r="B196" s="20">
        <v>9781486008070</v>
      </c>
      <c r="C196" s="13">
        <v>13.5</v>
      </c>
    </row>
    <row r="197" spans="1:3">
      <c r="A197" s="11" t="s">
        <v>2147</v>
      </c>
      <c r="B197" s="20">
        <v>9781486008551</v>
      </c>
      <c r="C197" s="13">
        <v>13.5</v>
      </c>
    </row>
    <row r="198" spans="1:3">
      <c r="B198" s="20"/>
    </row>
    <row r="199" spans="1:3">
      <c r="A199" s="91" t="s">
        <v>2148</v>
      </c>
      <c r="B199" s="97">
        <v>9780655787235</v>
      </c>
      <c r="C199" s="92">
        <v>265.95</v>
      </c>
    </row>
    <row r="200" spans="1:3">
      <c r="A200" s="11" t="s">
        <v>2149</v>
      </c>
      <c r="B200" s="20">
        <v>9781486008407</v>
      </c>
      <c r="C200" s="13">
        <v>10.5</v>
      </c>
    </row>
    <row r="201" spans="1:3">
      <c r="A201" s="11" t="s">
        <v>2150</v>
      </c>
      <c r="B201" s="20">
        <v>9781486008247</v>
      </c>
      <c r="C201" s="13">
        <v>15.5</v>
      </c>
    </row>
    <row r="202" spans="1:3">
      <c r="A202" s="11" t="s">
        <v>2151</v>
      </c>
      <c r="B202" s="20">
        <v>9781486008087</v>
      </c>
      <c r="C202" s="13">
        <v>13.5</v>
      </c>
    </row>
    <row r="203" spans="1:3">
      <c r="A203" s="11" t="s">
        <v>2152</v>
      </c>
      <c r="B203" s="20">
        <v>9781486008568</v>
      </c>
      <c r="C203" s="13">
        <v>13.5</v>
      </c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2F5FA-B98A-47E8-A9E8-5F55944B9CC0}">
  <sheetPr>
    <tabColor rgb="FFA9EBE9"/>
  </sheetPr>
  <dimension ref="A1:D9"/>
  <sheetViews>
    <sheetView workbookViewId="0">
      <selection sqref="A1:B9"/>
    </sheetView>
  </sheetViews>
  <sheetFormatPr defaultRowHeight="15"/>
  <cols>
    <col min="1" max="1" width="70.7109375" style="11" customWidth="1"/>
    <col min="2" max="2" width="26.7109375" style="11" customWidth="1"/>
    <col min="3" max="3" width="17.28515625" style="13" customWidth="1"/>
    <col min="4" max="4" width="11" style="14" customWidth="1"/>
    <col min="5" max="16384" width="9.140625" style="11"/>
  </cols>
  <sheetData>
    <row r="1" spans="1:3">
      <c r="A1" s="30" t="s">
        <v>62</v>
      </c>
      <c r="B1" s="30" t="s">
        <v>44</v>
      </c>
      <c r="C1" s="30"/>
    </row>
    <row r="3" spans="1:3" s="36" customFormat="1">
      <c r="A3" s="39" t="s">
        <v>63</v>
      </c>
      <c r="B3" s="40" t="s">
        <v>64</v>
      </c>
      <c r="C3" s="52" t="s">
        <v>65</v>
      </c>
    </row>
    <row r="4" spans="1:3">
      <c r="A4" s="11" t="s">
        <v>2153</v>
      </c>
      <c r="B4" s="12">
        <v>9780733974946</v>
      </c>
      <c r="C4" s="13">
        <v>17.25</v>
      </c>
    </row>
    <row r="5" spans="1:3">
      <c r="A5" s="11" t="s">
        <v>2154</v>
      </c>
      <c r="B5" s="12">
        <v>9780733978180</v>
      </c>
      <c r="C5" s="13">
        <v>17.25</v>
      </c>
    </row>
    <row r="6" spans="1:3">
      <c r="A6" s="11" t="s">
        <v>2155</v>
      </c>
      <c r="B6" s="12">
        <v>9780733978197</v>
      </c>
      <c r="C6" s="13">
        <v>17.25</v>
      </c>
    </row>
    <row r="7" spans="1:3">
      <c r="A7" s="11" t="s">
        <v>2156</v>
      </c>
      <c r="B7" s="12">
        <v>9780733978203</v>
      </c>
      <c r="C7" s="13">
        <v>17.25</v>
      </c>
    </row>
    <row r="8" spans="1:3">
      <c r="A8" s="11" t="s">
        <v>2157</v>
      </c>
      <c r="B8" s="12">
        <v>9780733978210</v>
      </c>
      <c r="C8" s="13">
        <v>17.25</v>
      </c>
    </row>
    <row r="9" spans="1:3">
      <c r="A9" s="11" t="s">
        <v>2158</v>
      </c>
      <c r="B9" s="12">
        <v>9780733978227</v>
      </c>
      <c r="C9" s="13">
        <v>17.25</v>
      </c>
    </row>
  </sheetData>
  <pageMargins left="0.7" right="0.7" top="0.75" bottom="0.75" header="0.3" footer="0.3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FC324-E87A-4856-99E0-2EA63E87A767}">
  <sheetPr>
    <tabColor rgb="FFA13083"/>
  </sheetPr>
  <dimension ref="A1:D95"/>
  <sheetViews>
    <sheetView workbookViewId="0">
      <selection activeCell="C1" sqref="C1:D1"/>
    </sheetView>
  </sheetViews>
  <sheetFormatPr defaultRowHeight="15"/>
  <cols>
    <col min="1" max="1" width="89.85546875" style="11" customWidth="1"/>
    <col min="2" max="2" width="26.7109375" style="11" customWidth="1"/>
    <col min="3" max="3" width="17.7109375" style="13" customWidth="1"/>
    <col min="4" max="4" width="9.85546875" style="14" customWidth="1"/>
    <col min="5" max="16384" width="9.140625" style="11"/>
  </cols>
  <sheetData>
    <row r="1" spans="1:3">
      <c r="A1" s="30" t="s">
        <v>62</v>
      </c>
      <c r="B1" s="30" t="s">
        <v>45</v>
      </c>
      <c r="C1" s="30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30" t="s">
        <v>2159</v>
      </c>
      <c r="B5" s="30"/>
      <c r="C5" s="63"/>
    </row>
    <row r="6" spans="1:3">
      <c r="A6" s="11" t="s">
        <v>2160</v>
      </c>
      <c r="B6" s="12">
        <v>9781488615719</v>
      </c>
      <c r="C6" s="13">
        <v>125.95</v>
      </c>
    </row>
    <row r="7" spans="1:3">
      <c r="A7" s="11" t="s">
        <v>2161</v>
      </c>
      <c r="B7" s="12">
        <v>9781488624391</v>
      </c>
      <c r="C7" s="13">
        <v>55.95</v>
      </c>
    </row>
    <row r="8" spans="1:3">
      <c r="A8" s="11" t="s">
        <v>2162</v>
      </c>
      <c r="B8" s="12">
        <v>9781488616846</v>
      </c>
      <c r="C8" s="13">
        <v>48.95</v>
      </c>
    </row>
    <row r="9" spans="1:3">
      <c r="A9" s="11" t="s">
        <v>2163</v>
      </c>
      <c r="B9" s="12">
        <v>9781442594838</v>
      </c>
      <c r="C9" s="13">
        <v>195.95</v>
      </c>
    </row>
    <row r="10" spans="1:3">
      <c r="A10" s="11" t="s">
        <v>2164</v>
      </c>
      <c r="B10" s="12">
        <v>9781442502055</v>
      </c>
      <c r="C10" s="13">
        <v>90.95</v>
      </c>
    </row>
    <row r="11" spans="1:3">
      <c r="A11" s="11" t="s">
        <v>2165</v>
      </c>
      <c r="B11" s="12">
        <v>9781442514355</v>
      </c>
      <c r="C11" s="13">
        <v>130.96</v>
      </c>
    </row>
    <row r="12" spans="1:3">
      <c r="A12" s="11" t="s">
        <v>2166</v>
      </c>
      <c r="B12" s="12">
        <v>9781442552517</v>
      </c>
      <c r="C12" s="13">
        <v>51.95</v>
      </c>
    </row>
    <row r="13" spans="1:3">
      <c r="A13" s="11" t="s">
        <v>2167</v>
      </c>
      <c r="B13" s="12">
        <v>9780137557547</v>
      </c>
      <c r="C13" s="13">
        <v>73.95</v>
      </c>
    </row>
    <row r="14" spans="1:3">
      <c r="A14" s="11" t="s">
        <v>2168</v>
      </c>
      <c r="B14" s="12">
        <v>9781442531482</v>
      </c>
      <c r="C14" s="13">
        <v>81.95</v>
      </c>
    </row>
    <row r="15" spans="1:3">
      <c r="A15" s="11" t="s">
        <v>2169</v>
      </c>
      <c r="B15" s="12">
        <v>9781488615597</v>
      </c>
      <c r="C15" s="13">
        <v>134.94999999999999</v>
      </c>
    </row>
    <row r="16" spans="1:3">
      <c r="A16" s="11" t="s">
        <v>2170</v>
      </c>
      <c r="B16" s="12">
        <v>9780134446783</v>
      </c>
      <c r="C16" s="13">
        <v>136.94999999999999</v>
      </c>
    </row>
    <row r="18" spans="1:3" s="11" customFormat="1">
      <c r="A18" s="30" t="s">
        <v>2171</v>
      </c>
      <c r="B18" s="30"/>
      <c r="C18" s="63"/>
    </row>
    <row r="19" spans="1:3" s="11" customFormat="1" ht="30.75" customHeight="1">
      <c r="A19" s="323" t="s">
        <v>2172</v>
      </c>
      <c r="B19" s="323"/>
      <c r="C19" s="13"/>
    </row>
    <row r="20" spans="1:3" s="11" customFormat="1">
      <c r="A20" s="127" t="s">
        <v>2173</v>
      </c>
      <c r="B20" s="12"/>
      <c r="C20" s="13"/>
    </row>
    <row r="21" spans="1:3" s="11" customFormat="1">
      <c r="A21" s="127"/>
      <c r="B21" s="12"/>
      <c r="C21" s="13"/>
    </row>
    <row r="22" spans="1:3" s="11" customFormat="1">
      <c r="A22" s="128">
        <v>2023</v>
      </c>
      <c r="B22" s="106"/>
      <c r="C22" s="92"/>
    </row>
    <row r="23" spans="1:3" s="11" customFormat="1">
      <c r="A23" s="11" t="s">
        <v>2174</v>
      </c>
      <c r="B23" s="12">
        <v>9780325132419</v>
      </c>
      <c r="C23" s="13">
        <v>53.5</v>
      </c>
    </row>
    <row r="24" spans="1:3" s="11" customFormat="1">
      <c r="A24" s="11" t="s">
        <v>2175</v>
      </c>
      <c r="B24" s="12">
        <v>9780325137544</v>
      </c>
      <c r="C24" s="13">
        <v>50.5</v>
      </c>
    </row>
    <row r="25" spans="1:3" s="11" customFormat="1">
      <c r="A25" s="11" t="s">
        <v>2176</v>
      </c>
      <c r="B25" s="12">
        <v>9780325132549</v>
      </c>
      <c r="C25" s="13">
        <v>59.25</v>
      </c>
    </row>
    <row r="26" spans="1:3" s="11" customFormat="1">
      <c r="A26" s="11" t="s">
        <v>2177</v>
      </c>
      <c r="B26" s="12">
        <v>9780325134147</v>
      </c>
      <c r="C26" s="13">
        <v>50.5</v>
      </c>
    </row>
    <row r="27" spans="1:3" s="11" customFormat="1">
      <c r="A27" s="11" t="s">
        <v>2178</v>
      </c>
      <c r="B27" s="12">
        <v>9780325144597</v>
      </c>
      <c r="C27" s="13">
        <v>79.95</v>
      </c>
    </row>
    <row r="28" spans="1:3" s="11" customFormat="1">
      <c r="A28" s="11" t="s">
        <v>2179</v>
      </c>
      <c r="B28" s="12">
        <v>9780325136417</v>
      </c>
      <c r="C28" s="75">
        <v>65.95</v>
      </c>
    </row>
    <row r="29" spans="1:3" s="11" customFormat="1">
      <c r="A29" s="11" t="s">
        <v>2180</v>
      </c>
      <c r="B29" s="12">
        <v>9780325161150</v>
      </c>
      <c r="C29" s="75">
        <v>56.95</v>
      </c>
    </row>
    <row r="30" spans="1:3" s="11" customFormat="1">
      <c r="A30" s="11" t="s">
        <v>2181</v>
      </c>
      <c r="B30" s="12">
        <v>9780325160740</v>
      </c>
      <c r="C30" s="75">
        <v>48.95</v>
      </c>
    </row>
    <row r="31" spans="1:3" s="11" customFormat="1">
      <c r="B31" s="12"/>
      <c r="C31" s="13"/>
    </row>
    <row r="32" spans="1:3" s="11" customFormat="1">
      <c r="A32" s="128">
        <v>2022</v>
      </c>
      <c r="B32" s="106"/>
      <c r="C32" s="92"/>
    </row>
    <row r="33" spans="1:3">
      <c r="A33" s="11" t="s">
        <v>2182</v>
      </c>
      <c r="B33" s="12">
        <v>9780325132815</v>
      </c>
      <c r="C33" s="13">
        <v>48.95</v>
      </c>
    </row>
    <row r="34" spans="1:3">
      <c r="A34" s="11" t="s">
        <v>2183</v>
      </c>
      <c r="B34" s="12">
        <v>9780325108599</v>
      </c>
      <c r="C34" s="13">
        <v>48.95</v>
      </c>
    </row>
    <row r="35" spans="1:3">
      <c r="A35" s="11" t="s">
        <v>2184</v>
      </c>
      <c r="B35" s="12">
        <v>9780325137551</v>
      </c>
      <c r="C35" s="13">
        <v>125.63</v>
      </c>
    </row>
    <row r="36" spans="1:3">
      <c r="A36" s="11" t="s">
        <v>2185</v>
      </c>
      <c r="B36" s="12">
        <v>9780325137582</v>
      </c>
      <c r="C36" s="13">
        <v>86.5</v>
      </c>
    </row>
    <row r="37" spans="1:3">
      <c r="A37" s="11" t="s">
        <v>2186</v>
      </c>
      <c r="B37" s="12">
        <v>9780325137575</v>
      </c>
      <c r="C37" s="13">
        <v>86.5</v>
      </c>
    </row>
    <row r="38" spans="1:3">
      <c r="A38" s="11" t="s">
        <v>2187</v>
      </c>
      <c r="B38" s="12">
        <v>9780325132396</v>
      </c>
      <c r="C38" s="13">
        <v>54.95</v>
      </c>
    </row>
    <row r="39" spans="1:3">
      <c r="A39" s="11" t="s">
        <v>2188</v>
      </c>
      <c r="B39" s="12">
        <v>9780325137605</v>
      </c>
      <c r="C39" s="13">
        <v>77.95</v>
      </c>
    </row>
    <row r="40" spans="1:3">
      <c r="A40" s="11" t="s">
        <v>2189</v>
      </c>
      <c r="B40" s="12">
        <v>9780325160269</v>
      </c>
      <c r="C40" s="13">
        <v>72.95</v>
      </c>
    </row>
    <row r="41" spans="1:3">
      <c r="A41" s="11" t="s">
        <v>2190</v>
      </c>
      <c r="B41" s="12">
        <v>9780325137599</v>
      </c>
      <c r="C41" s="13">
        <v>77.95</v>
      </c>
    </row>
    <row r="42" spans="1:3">
      <c r="A42" s="11" t="s">
        <v>2191</v>
      </c>
      <c r="B42" s="12">
        <v>9780325132389</v>
      </c>
      <c r="C42" s="13">
        <v>51.95</v>
      </c>
    </row>
    <row r="43" spans="1:3">
      <c r="A43" s="11" t="s">
        <v>2192</v>
      </c>
      <c r="B43" s="12">
        <v>9780325137674</v>
      </c>
      <c r="C43" s="13">
        <v>77.95</v>
      </c>
    </row>
    <row r="44" spans="1:3">
      <c r="A44" s="11" t="s">
        <v>2193</v>
      </c>
      <c r="B44" s="12">
        <v>9780325137650</v>
      </c>
      <c r="C44" s="13">
        <v>77.95</v>
      </c>
    </row>
    <row r="45" spans="1:3">
      <c r="A45" s="11" t="s">
        <v>2194</v>
      </c>
      <c r="B45" s="12">
        <v>9780325137667</v>
      </c>
      <c r="C45" s="13">
        <v>77.95</v>
      </c>
    </row>
    <row r="46" spans="1:3">
      <c r="A46" s="11" t="s">
        <v>2195</v>
      </c>
      <c r="B46" s="12">
        <v>9780325092331</v>
      </c>
      <c r="C46" s="13">
        <v>77.95</v>
      </c>
    </row>
    <row r="47" spans="1:3">
      <c r="A47" s="11" t="s">
        <v>2196</v>
      </c>
      <c r="B47" s="12">
        <v>9780325137629</v>
      </c>
      <c r="C47" s="13">
        <v>77.95</v>
      </c>
    </row>
    <row r="48" spans="1:3">
      <c r="A48" s="11" t="s">
        <v>2197</v>
      </c>
      <c r="B48" s="12">
        <v>9780325137612</v>
      </c>
      <c r="C48" s="13">
        <v>77.95</v>
      </c>
    </row>
    <row r="49" spans="1:3" s="11" customFormat="1">
      <c r="A49" s="11" t="s">
        <v>2198</v>
      </c>
      <c r="B49" s="12">
        <v>9780325137506</v>
      </c>
      <c r="C49" s="13">
        <v>113.5</v>
      </c>
    </row>
    <row r="50" spans="1:3" s="11" customFormat="1">
      <c r="A50" s="11" t="s">
        <v>2199</v>
      </c>
      <c r="B50" s="12">
        <v>9780325137490</v>
      </c>
      <c r="C50" s="13">
        <v>128.94999999999999</v>
      </c>
    </row>
    <row r="51" spans="1:3" s="11" customFormat="1">
      <c r="A51" s="11" t="s">
        <v>2200</v>
      </c>
      <c r="B51" s="12">
        <v>9780325137483</v>
      </c>
      <c r="C51" s="13">
        <v>128.94999999999999</v>
      </c>
    </row>
    <row r="52" spans="1:3" s="11" customFormat="1">
      <c r="A52" s="11" t="s">
        <v>2201</v>
      </c>
      <c r="B52" s="12">
        <v>9780325137636</v>
      </c>
      <c r="C52" s="13">
        <v>66.5</v>
      </c>
    </row>
    <row r="53" spans="1:3" s="11" customFormat="1">
      <c r="A53" s="11" t="s">
        <v>2202</v>
      </c>
      <c r="B53" s="12">
        <v>9780325137681</v>
      </c>
      <c r="C53" s="13">
        <v>113.5</v>
      </c>
    </row>
    <row r="54" spans="1:3" s="11" customFormat="1">
      <c r="A54" s="11" t="s">
        <v>2203</v>
      </c>
      <c r="B54" s="12">
        <v>9780325120072</v>
      </c>
      <c r="C54" s="13">
        <v>54.95</v>
      </c>
    </row>
    <row r="55" spans="1:3" s="11" customFormat="1">
      <c r="A55" s="11" t="s">
        <v>2204</v>
      </c>
      <c r="B55" s="12">
        <v>9780325132808</v>
      </c>
      <c r="C55" s="13">
        <v>57.15</v>
      </c>
    </row>
    <row r="56" spans="1:3" s="11" customFormat="1">
      <c r="A56" s="11" t="s">
        <v>2205</v>
      </c>
      <c r="B56" s="12">
        <v>9780325136950</v>
      </c>
      <c r="C56" s="13">
        <v>45.75</v>
      </c>
    </row>
    <row r="57" spans="1:3" s="11" customFormat="1">
      <c r="A57" s="11" t="s">
        <v>2206</v>
      </c>
      <c r="B57" s="12">
        <v>9780325061566</v>
      </c>
      <c r="C57" s="13">
        <v>59.25</v>
      </c>
    </row>
    <row r="58" spans="1:3" s="11" customFormat="1">
      <c r="A58" s="11" t="s">
        <v>2207</v>
      </c>
      <c r="B58" s="12">
        <v>9780325120058</v>
      </c>
      <c r="C58" s="13">
        <v>59.25</v>
      </c>
    </row>
    <row r="59" spans="1:3" s="11" customFormat="1">
      <c r="A59" s="11" t="s">
        <v>2208</v>
      </c>
      <c r="B59" s="12">
        <v>9780325136479</v>
      </c>
      <c r="C59" s="13">
        <v>43.75</v>
      </c>
    </row>
    <row r="60" spans="1:3" s="11" customFormat="1">
      <c r="A60" s="11" t="s">
        <v>2209</v>
      </c>
      <c r="B60" s="12">
        <v>9780325137568</v>
      </c>
      <c r="C60" s="13">
        <v>55.75</v>
      </c>
    </row>
    <row r="61" spans="1:3" s="11" customFormat="1">
      <c r="A61" s="11" t="s">
        <v>2210</v>
      </c>
      <c r="B61" s="12">
        <v>9780325134178</v>
      </c>
      <c r="C61" s="13">
        <v>55.75</v>
      </c>
    </row>
    <row r="62" spans="1:3" s="11" customFormat="1">
      <c r="B62" s="12"/>
      <c r="C62" s="13"/>
    </row>
    <row r="63" spans="1:3" s="11" customFormat="1">
      <c r="A63" s="128">
        <v>2021</v>
      </c>
      <c r="B63" s="106"/>
      <c r="C63" s="92"/>
    </row>
    <row r="64" spans="1:3" s="11" customFormat="1">
      <c r="A64" s="11" t="s">
        <v>2211</v>
      </c>
      <c r="B64" s="12">
        <v>9780325120065</v>
      </c>
      <c r="C64" s="13">
        <v>46.75</v>
      </c>
    </row>
    <row r="65" spans="1:3" s="11" customFormat="1">
      <c r="A65" s="11" t="s">
        <v>2212</v>
      </c>
      <c r="B65" s="12">
        <v>9780325120034</v>
      </c>
      <c r="C65" s="13">
        <v>44.75</v>
      </c>
    </row>
    <row r="66" spans="1:3" s="11" customFormat="1">
      <c r="A66" s="11" t="s">
        <v>2213</v>
      </c>
      <c r="B66" s="12">
        <v>9780325134208</v>
      </c>
      <c r="C66" s="13">
        <v>41.15</v>
      </c>
    </row>
    <row r="67" spans="1:3" s="11" customFormat="1">
      <c r="A67" s="11" t="s">
        <v>2214</v>
      </c>
      <c r="B67" s="12">
        <v>9780325088662</v>
      </c>
      <c r="C67" s="13">
        <v>64.5</v>
      </c>
    </row>
    <row r="68" spans="1:3" s="11" customFormat="1">
      <c r="A68" s="11" t="s">
        <v>2215</v>
      </c>
      <c r="B68" s="12">
        <v>9780325118659</v>
      </c>
      <c r="C68" s="13">
        <v>40.5</v>
      </c>
    </row>
    <row r="69" spans="1:3" s="11" customFormat="1">
      <c r="A69" s="11" t="s">
        <v>2216</v>
      </c>
      <c r="B69" s="12">
        <v>9780325120416</v>
      </c>
      <c r="C69" s="13">
        <v>41.15</v>
      </c>
    </row>
    <row r="70" spans="1:3" s="11" customFormat="1">
      <c r="A70" s="11" t="s">
        <v>2217</v>
      </c>
      <c r="B70" s="12">
        <v>9780325135236</v>
      </c>
      <c r="C70" s="13">
        <v>40.5</v>
      </c>
    </row>
    <row r="71" spans="1:3" s="11" customFormat="1">
      <c r="A71" s="11" t="s">
        <v>2218</v>
      </c>
      <c r="B71" s="12">
        <v>9780325118635</v>
      </c>
      <c r="C71" s="13">
        <v>48.75</v>
      </c>
    </row>
    <row r="72" spans="1:3" s="11" customFormat="1">
      <c r="A72" s="11" t="s">
        <v>2219</v>
      </c>
      <c r="B72" s="12">
        <v>9780325120478</v>
      </c>
      <c r="C72" s="13">
        <v>51.95</v>
      </c>
    </row>
    <row r="73" spans="1:3" s="11" customFormat="1">
      <c r="B73" s="12"/>
      <c r="C73" s="13"/>
    </row>
    <row r="74" spans="1:3" s="11" customFormat="1">
      <c r="A74" s="128">
        <v>2020</v>
      </c>
      <c r="B74" s="106"/>
      <c r="C74" s="92"/>
    </row>
    <row r="75" spans="1:3" s="11" customFormat="1">
      <c r="A75" s="11" t="s">
        <v>2220</v>
      </c>
      <c r="B75" s="12">
        <v>9780325099729</v>
      </c>
      <c r="C75" s="13">
        <v>44.75</v>
      </c>
    </row>
    <row r="76" spans="1:3" s="11" customFormat="1">
      <c r="A76" s="11" t="s">
        <v>2221</v>
      </c>
      <c r="B76" s="12">
        <v>9780325109527</v>
      </c>
      <c r="C76" s="13">
        <v>52.95</v>
      </c>
    </row>
    <row r="77" spans="1:3" s="11" customFormat="1">
      <c r="B77" s="12"/>
      <c r="C77" s="13"/>
    </row>
    <row r="78" spans="1:3" s="11" customFormat="1">
      <c r="A78" s="128">
        <v>2019</v>
      </c>
      <c r="B78" s="106"/>
      <c r="C78" s="92"/>
    </row>
    <row r="79" spans="1:3" s="11" customFormat="1">
      <c r="A79" s="11" t="s">
        <v>2222</v>
      </c>
      <c r="B79" s="12">
        <v>9780325098159</v>
      </c>
      <c r="C79" s="13">
        <v>43.75</v>
      </c>
    </row>
    <row r="80" spans="1:3" s="11" customFormat="1">
      <c r="A80" s="11" t="s">
        <v>2223</v>
      </c>
      <c r="B80" s="12">
        <v>9780325099736</v>
      </c>
      <c r="C80" s="13">
        <v>58.95</v>
      </c>
    </row>
    <row r="81" spans="1:3" s="11" customFormat="1">
      <c r="A81" s="11" t="s">
        <v>2224</v>
      </c>
      <c r="B81" s="12">
        <v>9780325109176</v>
      </c>
      <c r="C81" s="13">
        <v>45.75</v>
      </c>
    </row>
    <row r="82" spans="1:3" s="11" customFormat="1">
      <c r="A82" s="11" t="s">
        <v>2225</v>
      </c>
      <c r="B82" s="12">
        <v>9780325099170</v>
      </c>
      <c r="C82" s="13">
        <v>88.5</v>
      </c>
    </row>
    <row r="83" spans="1:3" s="11" customFormat="1">
      <c r="A83" s="11" t="s">
        <v>2226</v>
      </c>
      <c r="B83" s="12">
        <v>9780325077901</v>
      </c>
      <c r="C83" s="13">
        <v>63.5</v>
      </c>
    </row>
    <row r="84" spans="1:3" s="11" customFormat="1">
      <c r="A84" s="11" t="s">
        <v>2227</v>
      </c>
      <c r="B84" s="12">
        <v>9780325112329</v>
      </c>
      <c r="C84" s="13">
        <v>40.5</v>
      </c>
    </row>
    <row r="85" spans="1:3" s="11" customFormat="1">
      <c r="A85" s="11" t="s">
        <v>2228</v>
      </c>
      <c r="B85" s="12">
        <v>9780325108919</v>
      </c>
      <c r="C85" s="13">
        <v>60.25</v>
      </c>
    </row>
    <row r="86" spans="1:3" s="11" customFormat="1">
      <c r="A86" s="11" t="s">
        <v>2229</v>
      </c>
      <c r="B86" s="12">
        <v>9780325098708</v>
      </c>
      <c r="C86" s="13">
        <v>52.95</v>
      </c>
    </row>
    <row r="87" spans="1:3" s="11" customFormat="1">
      <c r="A87" s="11" t="s">
        <v>2230</v>
      </c>
      <c r="B87" s="12">
        <v>9780325109152</v>
      </c>
      <c r="C87" s="13">
        <v>53.96</v>
      </c>
    </row>
    <row r="88" spans="1:3" s="11" customFormat="1">
      <c r="A88" s="11" t="s">
        <v>2231</v>
      </c>
      <c r="B88" s="12">
        <v>9780325076867</v>
      </c>
      <c r="C88" s="13">
        <v>40.5</v>
      </c>
    </row>
    <row r="89" spans="1:3" s="11" customFormat="1">
      <c r="A89" s="11" t="s">
        <v>2232</v>
      </c>
      <c r="B89" s="12">
        <v>9780325109169</v>
      </c>
      <c r="C89" s="13">
        <v>54.95</v>
      </c>
    </row>
    <row r="90" spans="1:3" s="11" customFormat="1">
      <c r="A90" s="11" t="s">
        <v>2233</v>
      </c>
      <c r="B90" s="12">
        <v>9780325088815</v>
      </c>
      <c r="C90" s="13">
        <v>53.96</v>
      </c>
    </row>
    <row r="91" spans="1:3" s="11" customFormat="1">
      <c r="A91" s="11" t="s">
        <v>2234</v>
      </c>
      <c r="B91" s="12">
        <v>9780325108582</v>
      </c>
      <c r="C91" s="13">
        <v>40.5</v>
      </c>
    </row>
    <row r="92" spans="1:3" s="11" customFormat="1">
      <c r="B92" s="12"/>
      <c r="C92" s="13"/>
    </row>
    <row r="93" spans="1:3" s="11" customFormat="1">
      <c r="A93" s="128" t="s">
        <v>2235</v>
      </c>
      <c r="B93" s="106"/>
      <c r="C93" s="92"/>
    </row>
    <row r="94" spans="1:3" s="11" customFormat="1">
      <c r="A94" s="129" t="s">
        <v>2236</v>
      </c>
      <c r="B94" s="12"/>
      <c r="C94" s="13"/>
    </row>
    <row r="95" spans="1:3" s="11" customFormat="1">
      <c r="A95" s="129" t="s">
        <v>2237</v>
      </c>
      <c r="B95" s="12"/>
      <c r="C95" s="13"/>
    </row>
  </sheetData>
  <mergeCells count="1">
    <mergeCell ref="A19:B19"/>
  </mergeCells>
  <hyperlinks>
    <hyperlink ref="A20" r:id="rId1" location="primary" xr:uid="{11C26BB9-5887-46E0-913E-54D3842B9CE3}"/>
    <hyperlink ref="A94" location="'Jennifer Serravallo'!A1" display="View professional resources from Jennifer Serravallo " xr:uid="{E480D179-139C-4041-B716-9C575D4F5082}"/>
    <hyperlink ref="A95" location="'Lucy Calkins UOS'!A1" display="View professional resources from Lucy Calkins" xr:uid="{F619480D-DAC5-4068-8F86-EB455A962413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21691-155C-4117-8B7D-E24D31198804}">
  <sheetPr>
    <tabColor rgb="FFA9EBE9"/>
  </sheetPr>
  <dimension ref="A1:D88"/>
  <sheetViews>
    <sheetView workbookViewId="0">
      <selection activeCell="C1" sqref="C1:D1"/>
    </sheetView>
  </sheetViews>
  <sheetFormatPr defaultRowHeight="15"/>
  <cols>
    <col min="1" max="1" width="70.7109375" style="11" customWidth="1"/>
    <col min="2" max="2" width="26.7109375" style="11" customWidth="1"/>
    <col min="3" max="3" width="17.42578125" style="13" customWidth="1"/>
    <col min="4" max="4" width="13.5703125" style="14" customWidth="1"/>
    <col min="5" max="16384" width="9.140625" style="11"/>
  </cols>
  <sheetData>
    <row r="1" spans="1:3">
      <c r="A1" s="30" t="s">
        <v>62</v>
      </c>
      <c r="B1" s="30" t="s">
        <v>46</v>
      </c>
      <c r="C1" s="30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30" t="s">
        <v>2238</v>
      </c>
      <c r="B5" s="30"/>
      <c r="C5" s="63"/>
    </row>
    <row r="6" spans="1:3">
      <c r="A6" s="11" t="s">
        <v>2239</v>
      </c>
      <c r="B6" s="12">
        <v>9781488660870</v>
      </c>
      <c r="C6" s="13">
        <v>691.95</v>
      </c>
    </row>
    <row r="7" spans="1:3">
      <c r="A7" s="11" t="s">
        <v>2240</v>
      </c>
      <c r="B7" s="12">
        <v>9781488660887</v>
      </c>
      <c r="C7" s="13">
        <v>223.95</v>
      </c>
    </row>
    <row r="8" spans="1:3">
      <c r="A8" s="11" t="s">
        <v>2241</v>
      </c>
      <c r="B8" s="12">
        <v>9781488660894</v>
      </c>
      <c r="C8" s="13">
        <v>197.65</v>
      </c>
    </row>
    <row r="9" spans="1:3">
      <c r="A9" s="11" t="s">
        <v>2242</v>
      </c>
      <c r="B9" s="12">
        <v>9781488660900</v>
      </c>
      <c r="C9" s="13">
        <v>270.95</v>
      </c>
    </row>
    <row r="10" spans="1:3">
      <c r="A10" s="11" t="s">
        <v>2243</v>
      </c>
      <c r="B10" s="12">
        <v>9781488660917</v>
      </c>
      <c r="C10" s="13">
        <v>1330.95</v>
      </c>
    </row>
    <row r="11" spans="1:3">
      <c r="A11" s="11" t="s">
        <v>2244</v>
      </c>
      <c r="B11" s="12">
        <v>9781488660924</v>
      </c>
      <c r="C11" s="13">
        <v>1185.95</v>
      </c>
    </row>
    <row r="12" spans="1:3">
      <c r="A12" s="11" t="s">
        <v>2245</v>
      </c>
      <c r="B12" s="12">
        <v>9781488660931</v>
      </c>
      <c r="C12" s="13">
        <v>1627.95</v>
      </c>
    </row>
    <row r="13" spans="1:3">
      <c r="A13" s="11" t="s">
        <v>2246</v>
      </c>
      <c r="B13" s="12">
        <v>9781488660948</v>
      </c>
      <c r="C13" s="13">
        <v>374.95</v>
      </c>
    </row>
    <row r="15" spans="1:3">
      <c r="A15" s="30" t="s">
        <v>2247</v>
      </c>
      <c r="B15" s="38"/>
      <c r="C15" s="63"/>
    </row>
    <row r="16" spans="1:3">
      <c r="A16" s="11" t="s">
        <v>2248</v>
      </c>
      <c r="B16" s="12">
        <v>9780435082901</v>
      </c>
      <c r="C16" s="13">
        <v>66.95</v>
      </c>
    </row>
    <row r="17" spans="1:3">
      <c r="A17" s="11" t="s">
        <v>2249</v>
      </c>
      <c r="B17" s="12">
        <v>9780435084127</v>
      </c>
      <c r="C17" s="13">
        <v>15.5</v>
      </c>
    </row>
    <row r="18" spans="1:3">
      <c r="A18" s="11" t="s">
        <v>2250</v>
      </c>
      <c r="B18" s="12">
        <v>9780435083014</v>
      </c>
      <c r="C18" s="13">
        <v>15.5</v>
      </c>
    </row>
    <row r="19" spans="1:3">
      <c r="A19" s="11" t="s">
        <v>2251</v>
      </c>
      <c r="B19" s="12">
        <v>9780435084110</v>
      </c>
      <c r="C19" s="13">
        <v>15.5</v>
      </c>
    </row>
    <row r="20" spans="1:3">
      <c r="A20" s="11" t="s">
        <v>2252</v>
      </c>
      <c r="B20" s="12">
        <v>9780435082963</v>
      </c>
      <c r="C20" s="13">
        <v>15.5</v>
      </c>
    </row>
    <row r="21" spans="1:3">
      <c r="A21" s="11" t="s">
        <v>2253</v>
      </c>
      <c r="B21" s="12">
        <v>9780435082987</v>
      </c>
      <c r="C21" s="13">
        <v>15.5</v>
      </c>
    </row>
    <row r="22" spans="1:3">
      <c r="A22" s="11" t="s">
        <v>2254</v>
      </c>
      <c r="B22" s="12">
        <v>9780435082932</v>
      </c>
      <c r="C22" s="13">
        <v>15.5</v>
      </c>
    </row>
    <row r="23" spans="1:3">
      <c r="A23" s="11" t="s">
        <v>2255</v>
      </c>
      <c r="B23" s="12">
        <v>9780435082949</v>
      </c>
      <c r="C23" s="13">
        <v>15.5</v>
      </c>
    </row>
    <row r="24" spans="1:3">
      <c r="A24" s="11" t="s">
        <v>2256</v>
      </c>
      <c r="B24" s="12">
        <v>9780435082956</v>
      </c>
      <c r="C24" s="13">
        <v>15.5</v>
      </c>
    </row>
    <row r="25" spans="1:3">
      <c r="A25" s="11" t="s">
        <v>2257</v>
      </c>
      <c r="B25" s="12">
        <v>9780435084103</v>
      </c>
      <c r="C25" s="13">
        <v>15.5</v>
      </c>
    </row>
    <row r="26" spans="1:3">
      <c r="A26" s="11" t="s">
        <v>2258</v>
      </c>
      <c r="B26" s="12">
        <v>9780435084134</v>
      </c>
      <c r="C26" s="13">
        <v>15.5</v>
      </c>
    </row>
    <row r="27" spans="1:3">
      <c r="A27" s="11" t="s">
        <v>2259</v>
      </c>
      <c r="B27" s="12">
        <v>9780435084158</v>
      </c>
      <c r="C27" s="13">
        <v>15.5</v>
      </c>
    </row>
    <row r="28" spans="1:3">
      <c r="A28" s="11" t="s">
        <v>2260</v>
      </c>
      <c r="B28" s="12">
        <v>9780435084141</v>
      </c>
      <c r="C28" s="13">
        <v>15.5</v>
      </c>
    </row>
    <row r="29" spans="1:3">
      <c r="A29" s="11" t="s">
        <v>2261</v>
      </c>
      <c r="B29" s="12">
        <v>9780435084172</v>
      </c>
      <c r="C29" s="13">
        <v>15.5</v>
      </c>
    </row>
    <row r="30" spans="1:3">
      <c r="A30" s="11" t="s">
        <v>2262</v>
      </c>
      <c r="B30" s="12">
        <v>9780435084196</v>
      </c>
      <c r="C30" s="13">
        <v>15.5</v>
      </c>
    </row>
    <row r="31" spans="1:3">
      <c r="A31" s="11" t="s">
        <v>2263</v>
      </c>
      <c r="B31" s="12">
        <v>9780435084189</v>
      </c>
      <c r="C31" s="13">
        <v>15.5</v>
      </c>
    </row>
    <row r="32" spans="1:3">
      <c r="A32" s="11" t="s">
        <v>2264</v>
      </c>
      <c r="B32" s="12">
        <v>9780435084165</v>
      </c>
      <c r="C32" s="13">
        <v>15.5</v>
      </c>
    </row>
    <row r="33" spans="1:3">
      <c r="A33" s="11" t="s">
        <v>2265</v>
      </c>
      <c r="B33" s="12">
        <v>9780435084219</v>
      </c>
      <c r="C33" s="13">
        <v>15.5</v>
      </c>
    </row>
    <row r="34" spans="1:3">
      <c r="A34" s="11" t="s">
        <v>2266</v>
      </c>
      <c r="B34" s="12">
        <v>9780435084202</v>
      </c>
      <c r="C34" s="13">
        <v>15.5</v>
      </c>
    </row>
    <row r="35" spans="1:3">
      <c r="B35" s="12"/>
    </row>
    <row r="36" spans="1:3">
      <c r="A36" s="30" t="s">
        <v>2267</v>
      </c>
      <c r="B36" s="38"/>
      <c r="C36" s="63"/>
    </row>
    <row r="37" spans="1:3">
      <c r="A37" s="11" t="s">
        <v>2268</v>
      </c>
      <c r="B37" s="12">
        <v>9780435082918</v>
      </c>
      <c r="C37" s="13">
        <v>69.75</v>
      </c>
    </row>
    <row r="38" spans="1:3">
      <c r="A38" s="11" t="s">
        <v>2269</v>
      </c>
      <c r="B38" s="12">
        <v>9780435084226</v>
      </c>
      <c r="C38" s="13">
        <v>15.5</v>
      </c>
    </row>
    <row r="39" spans="1:3">
      <c r="A39" s="11" t="s">
        <v>2270</v>
      </c>
      <c r="B39" s="12">
        <v>9780435084233</v>
      </c>
      <c r="C39" s="13">
        <v>15.5</v>
      </c>
    </row>
    <row r="40" spans="1:3">
      <c r="A40" s="11" t="s">
        <v>2271</v>
      </c>
      <c r="B40" s="12">
        <v>9780435084240</v>
      </c>
      <c r="C40" s="13">
        <v>15.5</v>
      </c>
    </row>
    <row r="41" spans="1:3">
      <c r="A41" s="11" t="s">
        <v>2272</v>
      </c>
      <c r="B41" s="12">
        <v>9780435084288</v>
      </c>
      <c r="C41" s="13">
        <v>15.5</v>
      </c>
    </row>
    <row r="42" spans="1:3">
      <c r="A42" s="11" t="s">
        <v>2273</v>
      </c>
      <c r="B42" s="12">
        <v>9780435084271</v>
      </c>
      <c r="C42" s="13">
        <v>15.5</v>
      </c>
    </row>
    <row r="43" spans="1:3">
      <c r="A43" s="11" t="s">
        <v>2274</v>
      </c>
      <c r="B43" s="12">
        <v>9780435084257</v>
      </c>
      <c r="C43" s="13">
        <v>15.5</v>
      </c>
    </row>
    <row r="44" spans="1:3">
      <c r="A44" s="11" t="s">
        <v>2275</v>
      </c>
      <c r="B44" s="12">
        <v>9780435084264</v>
      </c>
      <c r="C44" s="13">
        <v>15.5</v>
      </c>
    </row>
    <row r="45" spans="1:3">
      <c r="A45" s="11" t="s">
        <v>2276</v>
      </c>
      <c r="B45" s="12">
        <v>9780435089993</v>
      </c>
      <c r="C45" s="13">
        <v>15.5</v>
      </c>
    </row>
    <row r="46" spans="1:3">
      <c r="A46" s="11" t="s">
        <v>2277</v>
      </c>
      <c r="B46" s="12">
        <v>9780435084301</v>
      </c>
      <c r="C46" s="13">
        <v>15.5</v>
      </c>
    </row>
    <row r="47" spans="1:3">
      <c r="A47" s="11" t="s">
        <v>2278</v>
      </c>
      <c r="B47" s="12">
        <v>9780435084295</v>
      </c>
      <c r="C47" s="13">
        <v>15.5</v>
      </c>
    </row>
    <row r="48" spans="1:3">
      <c r="A48" s="11" t="s">
        <v>2279</v>
      </c>
      <c r="B48" s="12">
        <v>9780435119270</v>
      </c>
      <c r="C48" s="13">
        <v>15.5</v>
      </c>
    </row>
    <row r="49" spans="1:3">
      <c r="A49" s="11" t="s">
        <v>2280</v>
      </c>
      <c r="B49" s="12">
        <v>9780435119287</v>
      </c>
      <c r="C49" s="13">
        <v>15.5</v>
      </c>
    </row>
    <row r="50" spans="1:3">
      <c r="A50" s="11" t="s">
        <v>2281</v>
      </c>
      <c r="B50" s="12">
        <v>9780435119263</v>
      </c>
      <c r="C50" s="13">
        <v>15.5</v>
      </c>
    </row>
    <row r="51" spans="1:3">
      <c r="A51" s="11" t="s">
        <v>2282</v>
      </c>
      <c r="B51" s="12">
        <v>9780435119294</v>
      </c>
      <c r="C51" s="13">
        <v>15.5</v>
      </c>
    </row>
    <row r="52" spans="1:3">
      <c r="A52" s="11" t="s">
        <v>2283</v>
      </c>
      <c r="B52" s="12">
        <v>9780435119591</v>
      </c>
      <c r="C52" s="13">
        <v>15.5</v>
      </c>
    </row>
    <row r="53" spans="1:3">
      <c r="A53" s="11" t="s">
        <v>2284</v>
      </c>
      <c r="B53" s="12">
        <v>9780435119829</v>
      </c>
      <c r="C53" s="13">
        <v>15.5</v>
      </c>
    </row>
    <row r="54" spans="1:3">
      <c r="B54" s="12"/>
    </row>
    <row r="55" spans="1:3">
      <c r="A55" s="30" t="s">
        <v>2285</v>
      </c>
      <c r="B55" s="38"/>
      <c r="C55" s="63"/>
    </row>
    <row r="56" spans="1:3">
      <c r="A56" s="11" t="s">
        <v>2286</v>
      </c>
      <c r="B56" s="12">
        <v>9780435082925</v>
      </c>
      <c r="C56" s="13">
        <v>69.75</v>
      </c>
    </row>
    <row r="57" spans="1:3">
      <c r="A57" s="11" t="s">
        <v>2287</v>
      </c>
      <c r="B57" s="12">
        <v>9780435126179</v>
      </c>
      <c r="C57" s="13">
        <v>15.5</v>
      </c>
    </row>
    <row r="58" spans="1:3">
      <c r="A58" s="11" t="s">
        <v>2288</v>
      </c>
      <c r="B58" s="12">
        <v>9780435126131</v>
      </c>
      <c r="C58" s="13">
        <v>15.5</v>
      </c>
    </row>
    <row r="59" spans="1:3">
      <c r="A59" s="11" t="s">
        <v>2289</v>
      </c>
      <c r="B59" s="12">
        <v>9780435126162</v>
      </c>
      <c r="C59" s="13">
        <v>15.5</v>
      </c>
    </row>
    <row r="60" spans="1:3">
      <c r="A60" s="11" t="s">
        <v>2290</v>
      </c>
      <c r="B60" s="12">
        <v>9780435126155</v>
      </c>
      <c r="C60" s="13">
        <v>15.5</v>
      </c>
    </row>
    <row r="61" spans="1:3">
      <c r="A61" s="11" t="s">
        <v>2291</v>
      </c>
      <c r="B61" s="12">
        <v>9780435126124</v>
      </c>
      <c r="C61" s="13">
        <v>15.5</v>
      </c>
    </row>
    <row r="62" spans="1:3">
      <c r="A62" s="11" t="s">
        <v>2292</v>
      </c>
      <c r="B62" s="12">
        <v>9780435126148</v>
      </c>
      <c r="C62" s="13">
        <v>15.5</v>
      </c>
    </row>
    <row r="63" spans="1:3">
      <c r="A63" s="11" t="s">
        <v>2293</v>
      </c>
      <c r="B63" s="12">
        <v>9780435125837</v>
      </c>
      <c r="C63" s="13">
        <v>15.5</v>
      </c>
    </row>
    <row r="64" spans="1:3">
      <c r="A64" s="11" t="s">
        <v>2294</v>
      </c>
      <c r="B64" s="12">
        <v>9780435126186</v>
      </c>
      <c r="C64" s="13">
        <v>15.5</v>
      </c>
    </row>
    <row r="65" spans="1:3">
      <c r="A65" s="11" t="s">
        <v>2295</v>
      </c>
      <c r="B65" s="12">
        <v>9780435126506</v>
      </c>
      <c r="C65" s="13">
        <v>15.5</v>
      </c>
    </row>
    <row r="66" spans="1:3">
      <c r="A66" s="11" t="s">
        <v>2296</v>
      </c>
      <c r="B66" s="12">
        <v>9780435126193</v>
      </c>
      <c r="C66" s="13">
        <v>15.5</v>
      </c>
    </row>
    <row r="67" spans="1:3">
      <c r="A67" s="11" t="s">
        <v>2297</v>
      </c>
      <c r="B67" s="12">
        <v>9780435126490</v>
      </c>
      <c r="C67" s="13">
        <v>15.5</v>
      </c>
    </row>
    <row r="68" spans="1:3">
      <c r="A68" s="11" t="s">
        <v>2298</v>
      </c>
      <c r="B68" s="12">
        <v>9780435126469</v>
      </c>
      <c r="C68" s="13">
        <v>15.5</v>
      </c>
    </row>
    <row r="69" spans="1:3">
      <c r="A69" s="11" t="s">
        <v>2299</v>
      </c>
      <c r="B69" s="12">
        <v>9780435126452</v>
      </c>
      <c r="C69" s="13">
        <v>15.5</v>
      </c>
    </row>
    <row r="70" spans="1:3">
      <c r="A70" s="11" t="s">
        <v>2300</v>
      </c>
      <c r="B70" s="12">
        <v>9780435126476</v>
      </c>
      <c r="C70" s="13">
        <v>15.5</v>
      </c>
    </row>
    <row r="71" spans="1:3">
      <c r="A71" s="11" t="s">
        <v>2301</v>
      </c>
      <c r="B71" s="12">
        <v>9780435126483</v>
      </c>
      <c r="C71" s="13">
        <v>15.5</v>
      </c>
    </row>
    <row r="72" spans="1:3">
      <c r="A72" s="11" t="s">
        <v>2302</v>
      </c>
      <c r="B72" s="12">
        <v>9780435126551</v>
      </c>
      <c r="C72" s="13">
        <v>15.5</v>
      </c>
    </row>
    <row r="73" spans="1:3">
      <c r="A73" s="11" t="s">
        <v>2303</v>
      </c>
      <c r="B73" s="12">
        <v>9780435126520</v>
      </c>
      <c r="C73" s="13">
        <v>15.5</v>
      </c>
    </row>
    <row r="74" spans="1:3">
      <c r="A74" s="11" t="s">
        <v>2304</v>
      </c>
      <c r="B74" s="12">
        <v>9780435126537</v>
      </c>
      <c r="C74" s="13">
        <v>15.5</v>
      </c>
    </row>
    <row r="75" spans="1:3">
      <c r="A75" s="11" t="s">
        <v>2305</v>
      </c>
      <c r="B75" s="12">
        <v>9780435126513</v>
      </c>
      <c r="C75" s="13">
        <v>15.5</v>
      </c>
    </row>
    <row r="76" spans="1:3">
      <c r="A76" s="11" t="s">
        <v>2306</v>
      </c>
      <c r="B76" s="12">
        <v>9780435126575</v>
      </c>
      <c r="C76" s="13">
        <v>15.5</v>
      </c>
    </row>
    <row r="77" spans="1:3">
      <c r="A77" s="11" t="s">
        <v>2307</v>
      </c>
      <c r="B77" s="12">
        <v>9780435126544</v>
      </c>
      <c r="C77" s="13">
        <v>15.5</v>
      </c>
    </row>
    <row r="78" spans="1:3">
      <c r="A78" s="11" t="s">
        <v>2308</v>
      </c>
      <c r="B78" s="12">
        <v>9780435126568</v>
      </c>
      <c r="C78" s="13">
        <v>15.5</v>
      </c>
    </row>
    <row r="79" spans="1:3">
      <c r="B79" s="12"/>
    </row>
    <row r="80" spans="1:3">
      <c r="A80" s="30" t="s">
        <v>2309</v>
      </c>
      <c r="B80" s="38"/>
      <c r="C80" s="63"/>
    </row>
    <row r="81" spans="1:3">
      <c r="A81" s="11" t="s">
        <v>2310</v>
      </c>
      <c r="B81" s="12">
        <v>9780435082888</v>
      </c>
      <c r="C81" s="13">
        <v>175.95</v>
      </c>
    </row>
    <row r="82" spans="1:3">
      <c r="A82" s="11" t="s">
        <v>2311</v>
      </c>
      <c r="B82" s="12">
        <v>9780435126759</v>
      </c>
      <c r="C82" s="13">
        <v>25.95</v>
      </c>
    </row>
    <row r="83" spans="1:3">
      <c r="A83" s="11" t="s">
        <v>2312</v>
      </c>
      <c r="B83" s="12">
        <v>9780435082864</v>
      </c>
      <c r="C83" s="13">
        <v>61.5</v>
      </c>
    </row>
    <row r="84" spans="1:3">
      <c r="B84" s="12"/>
    </row>
    <row r="85" spans="1:3">
      <c r="A85" s="30" t="s">
        <v>2313</v>
      </c>
      <c r="B85" s="38"/>
      <c r="C85" s="63"/>
    </row>
    <row r="86" spans="1:3">
      <c r="A86" s="11" t="s">
        <v>2314</v>
      </c>
      <c r="B86" s="12">
        <v>9781488660993</v>
      </c>
      <c r="C86" s="13">
        <v>120.95</v>
      </c>
    </row>
    <row r="87" spans="1:3">
      <c r="A87" s="11" t="s">
        <v>2315</v>
      </c>
      <c r="B87" s="12">
        <v>9781488661006</v>
      </c>
      <c r="C87" s="13">
        <v>240.95</v>
      </c>
    </row>
    <row r="88" spans="1:3">
      <c r="A88" s="11" t="s">
        <v>2316</v>
      </c>
      <c r="B88" s="12">
        <v>9781488661013</v>
      </c>
      <c r="C88" s="13">
        <v>360.95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5A6B1-71A3-4EBB-9D74-2B28147AE137}">
  <sheetPr>
    <tabColor rgb="FFA9EBE9"/>
  </sheetPr>
  <dimension ref="A1:D296"/>
  <sheetViews>
    <sheetView workbookViewId="0">
      <selection activeCell="C1" sqref="C1:D1"/>
    </sheetView>
  </sheetViews>
  <sheetFormatPr defaultRowHeight="15"/>
  <cols>
    <col min="1" max="1" width="70.7109375" style="11" customWidth="1"/>
    <col min="2" max="2" width="26.7109375" style="11" customWidth="1"/>
    <col min="3" max="3" width="18.7109375" style="13" customWidth="1"/>
    <col min="4" max="4" width="8.7109375" style="14" customWidth="1"/>
    <col min="5" max="16384" width="9.140625" style="11"/>
  </cols>
  <sheetData>
    <row r="1" spans="1:3">
      <c r="A1" s="42" t="s">
        <v>62</v>
      </c>
      <c r="B1" s="42" t="s">
        <v>47</v>
      </c>
      <c r="C1" s="30"/>
    </row>
    <row r="3" spans="1:3" s="36" customFormat="1">
      <c r="A3" s="43" t="s">
        <v>63</v>
      </c>
      <c r="B3" s="103" t="s">
        <v>64</v>
      </c>
      <c r="C3" s="45" t="s">
        <v>65</v>
      </c>
    </row>
    <row r="5" spans="1:3">
      <c r="A5" s="42" t="s">
        <v>2317</v>
      </c>
      <c r="B5" s="42"/>
      <c r="C5" s="86"/>
    </row>
    <row r="6" spans="1:3">
      <c r="A6" s="11" t="s">
        <v>2318</v>
      </c>
      <c r="B6" s="12">
        <v>9781488659751</v>
      </c>
      <c r="C6" s="13">
        <v>171.95</v>
      </c>
    </row>
    <row r="7" spans="1:3">
      <c r="A7" s="11" t="s">
        <v>2319</v>
      </c>
      <c r="B7" s="12">
        <v>9781488659768</v>
      </c>
      <c r="C7" s="13">
        <v>1013.95</v>
      </c>
    </row>
    <row r="8" spans="1:3">
      <c r="A8" s="11" t="s">
        <v>2320</v>
      </c>
      <c r="B8" s="12">
        <v>9780435911768</v>
      </c>
      <c r="C8" s="13">
        <v>64.5</v>
      </c>
    </row>
    <row r="10" spans="1:3">
      <c r="A10" s="42" t="s">
        <v>2321</v>
      </c>
      <c r="B10" s="104"/>
      <c r="C10" s="86"/>
    </row>
    <row r="11" spans="1:3">
      <c r="A11" s="11" t="s">
        <v>2322</v>
      </c>
      <c r="B11" s="12">
        <v>9780435911881</v>
      </c>
      <c r="C11" s="13">
        <v>16.5</v>
      </c>
    </row>
    <row r="12" spans="1:3">
      <c r="B12" s="12"/>
    </row>
    <row r="13" spans="1:3">
      <c r="A13" s="32" t="s">
        <v>2323</v>
      </c>
      <c r="B13" s="33"/>
      <c r="C13" s="31"/>
    </row>
    <row r="14" spans="1:3">
      <c r="A14" s="11" t="s">
        <v>2324</v>
      </c>
      <c r="B14" s="12">
        <v>9780435911607</v>
      </c>
      <c r="C14" s="13">
        <v>13.5</v>
      </c>
    </row>
    <row r="15" spans="1:3">
      <c r="A15" s="11" t="s">
        <v>2325</v>
      </c>
      <c r="B15" s="12">
        <v>9780435911621</v>
      </c>
      <c r="C15" s="13">
        <v>13.5</v>
      </c>
    </row>
    <row r="16" spans="1:3">
      <c r="A16" s="11" t="s">
        <v>2326</v>
      </c>
      <c r="B16" s="12">
        <v>9780435911614</v>
      </c>
      <c r="C16" s="13">
        <v>13.5</v>
      </c>
    </row>
    <row r="17" spans="1:3">
      <c r="A17" s="11" t="s">
        <v>2327</v>
      </c>
      <c r="B17" s="12">
        <v>9780435911591</v>
      </c>
      <c r="C17" s="13">
        <v>13.5</v>
      </c>
    </row>
    <row r="18" spans="1:3">
      <c r="B18" s="12"/>
    </row>
    <row r="19" spans="1:3">
      <c r="A19" s="32" t="s">
        <v>2328</v>
      </c>
      <c r="B19" s="33"/>
      <c r="C19" s="31"/>
    </row>
    <row r="20" spans="1:3">
      <c r="A20" s="11" t="s">
        <v>2329</v>
      </c>
      <c r="B20" s="12">
        <v>9780435911584</v>
      </c>
      <c r="C20" s="13">
        <v>13.5</v>
      </c>
    </row>
    <row r="21" spans="1:3">
      <c r="A21" s="11" t="s">
        <v>2330</v>
      </c>
      <c r="B21" s="12">
        <v>9780435911645</v>
      </c>
      <c r="C21" s="13">
        <v>13.5</v>
      </c>
    </row>
    <row r="22" spans="1:3">
      <c r="A22" s="11" t="s">
        <v>2331</v>
      </c>
      <c r="B22" s="12">
        <v>9780435911652</v>
      </c>
      <c r="C22" s="13">
        <v>13.5</v>
      </c>
    </row>
    <row r="23" spans="1:3">
      <c r="A23" s="11" t="s">
        <v>2332</v>
      </c>
      <c r="B23" s="12">
        <v>9780435911638</v>
      </c>
      <c r="C23" s="13">
        <v>13.5</v>
      </c>
    </row>
    <row r="24" spans="1:3">
      <c r="B24" s="12"/>
    </row>
    <row r="25" spans="1:3">
      <c r="A25" s="42" t="s">
        <v>2333</v>
      </c>
      <c r="B25" s="105"/>
      <c r="C25" s="86"/>
    </row>
    <row r="26" spans="1:3">
      <c r="A26" s="11" t="s">
        <v>2334</v>
      </c>
      <c r="B26" s="12">
        <v>9780435911898</v>
      </c>
      <c r="C26" s="13">
        <v>16.5</v>
      </c>
    </row>
    <row r="27" spans="1:3">
      <c r="B27" s="12"/>
    </row>
    <row r="28" spans="1:3">
      <c r="A28" s="32" t="s">
        <v>2323</v>
      </c>
      <c r="B28" s="33"/>
      <c r="C28" s="31"/>
    </row>
    <row r="29" spans="1:3">
      <c r="A29" s="11" t="s">
        <v>2335</v>
      </c>
      <c r="B29" s="12">
        <v>9780435911676</v>
      </c>
      <c r="C29" s="13">
        <v>13.5</v>
      </c>
    </row>
    <row r="30" spans="1:3">
      <c r="A30" s="11" t="s">
        <v>2336</v>
      </c>
      <c r="B30" s="12">
        <v>9780435911683</v>
      </c>
      <c r="C30" s="13">
        <v>13.5</v>
      </c>
    </row>
    <row r="31" spans="1:3">
      <c r="A31" s="11" t="s">
        <v>2337</v>
      </c>
      <c r="B31" s="12">
        <v>9780435911690</v>
      </c>
      <c r="C31" s="13">
        <v>13.5</v>
      </c>
    </row>
    <row r="32" spans="1:3">
      <c r="A32" s="11" t="s">
        <v>2338</v>
      </c>
      <c r="B32" s="12">
        <v>9780435911669</v>
      </c>
      <c r="C32" s="13">
        <v>13.5</v>
      </c>
    </row>
    <row r="34" spans="1:3">
      <c r="A34" s="32" t="s">
        <v>2328</v>
      </c>
      <c r="B34" s="33"/>
      <c r="C34" s="31"/>
    </row>
    <row r="35" spans="1:3">
      <c r="A35" s="11" t="s">
        <v>2339</v>
      </c>
      <c r="B35" s="12">
        <v>9780435911751</v>
      </c>
      <c r="C35" s="13">
        <v>13.5</v>
      </c>
    </row>
    <row r="36" spans="1:3">
      <c r="A36" s="11" t="s">
        <v>2340</v>
      </c>
      <c r="B36" s="12">
        <v>9780435911713</v>
      </c>
      <c r="C36" s="13">
        <v>13.5</v>
      </c>
    </row>
    <row r="37" spans="1:3">
      <c r="A37" s="11" t="s">
        <v>2341</v>
      </c>
      <c r="B37" s="12">
        <v>9780435911720</v>
      </c>
      <c r="C37" s="13">
        <v>13.5</v>
      </c>
    </row>
    <row r="38" spans="1:3">
      <c r="A38" s="11" t="s">
        <v>2342</v>
      </c>
      <c r="B38" s="12">
        <v>9780435911706</v>
      </c>
      <c r="C38" s="13">
        <v>13.5</v>
      </c>
    </row>
    <row r="39" spans="1:3">
      <c r="A39" s="11" t="s">
        <v>2343</v>
      </c>
      <c r="B39" s="12">
        <v>9780435911768</v>
      </c>
      <c r="C39" s="13">
        <v>13.5</v>
      </c>
    </row>
    <row r="41" spans="1:3">
      <c r="A41" s="42" t="s">
        <v>2344</v>
      </c>
      <c r="B41" s="42"/>
      <c r="C41" s="86"/>
    </row>
    <row r="42" spans="1:3">
      <c r="A42" s="11" t="s">
        <v>2345</v>
      </c>
      <c r="B42" s="12">
        <v>9781488659775</v>
      </c>
      <c r="C42" s="13">
        <v>254.95</v>
      </c>
    </row>
    <row r="43" spans="1:3">
      <c r="A43" s="11" t="s">
        <v>2346</v>
      </c>
      <c r="B43" s="12">
        <v>9781488659782</v>
      </c>
      <c r="C43" s="13">
        <v>1523.95</v>
      </c>
    </row>
    <row r="44" spans="1:3">
      <c r="A44" s="11" t="s">
        <v>2347</v>
      </c>
      <c r="B44" s="12">
        <v>9780435907792</v>
      </c>
      <c r="C44" s="13">
        <v>66.5</v>
      </c>
    </row>
    <row r="45" spans="1:3">
      <c r="A45" s="11" t="s">
        <v>2348</v>
      </c>
      <c r="B45" s="12">
        <v>9780435118082</v>
      </c>
      <c r="C45" s="13">
        <v>68.75</v>
      </c>
    </row>
    <row r="46" spans="1:3">
      <c r="A46" s="15"/>
      <c r="B46" s="12"/>
    </row>
    <row r="47" spans="1:3">
      <c r="A47" s="42" t="s">
        <v>2349</v>
      </c>
      <c r="B47" s="104"/>
      <c r="C47" s="86"/>
    </row>
    <row r="48" spans="1:3">
      <c r="A48" s="11" t="s">
        <v>2350</v>
      </c>
      <c r="B48" s="12">
        <v>9780435907907</v>
      </c>
      <c r="C48" s="13">
        <v>16.5</v>
      </c>
    </row>
    <row r="50" spans="1:3">
      <c r="A50" s="32" t="s">
        <v>2323</v>
      </c>
      <c r="B50" s="33"/>
      <c r="C50" s="31"/>
    </row>
    <row r="51" spans="1:3">
      <c r="A51" s="11" t="s">
        <v>2351</v>
      </c>
      <c r="B51" s="12">
        <v>9780435907808</v>
      </c>
      <c r="C51" s="13">
        <v>13.5</v>
      </c>
    </row>
    <row r="52" spans="1:3">
      <c r="A52" s="11" t="s">
        <v>2352</v>
      </c>
      <c r="B52" s="12">
        <v>9780435907815</v>
      </c>
      <c r="C52" s="13">
        <v>13.5</v>
      </c>
    </row>
    <row r="53" spans="1:3">
      <c r="A53" s="11" t="s">
        <v>2353</v>
      </c>
      <c r="B53" s="12">
        <v>9780435907846</v>
      </c>
      <c r="C53" s="13">
        <v>13.5</v>
      </c>
    </row>
    <row r="54" spans="1:3">
      <c r="A54" s="11" t="s">
        <v>2354</v>
      </c>
      <c r="B54" s="12">
        <v>9780435907853</v>
      </c>
      <c r="C54" s="13">
        <v>13.5</v>
      </c>
    </row>
    <row r="55" spans="1:3">
      <c r="A55" s="101"/>
      <c r="B55" s="102"/>
    </row>
    <row r="56" spans="1:3">
      <c r="A56" s="32" t="s">
        <v>2328</v>
      </c>
      <c r="B56" s="33"/>
      <c r="C56" s="31"/>
    </row>
    <row r="57" spans="1:3">
      <c r="A57" s="11" t="s">
        <v>2355</v>
      </c>
      <c r="B57" s="12">
        <v>9780435907884</v>
      </c>
      <c r="C57" s="13">
        <v>13.5</v>
      </c>
    </row>
    <row r="58" spans="1:3">
      <c r="A58" s="11" t="s">
        <v>2356</v>
      </c>
      <c r="B58" s="12">
        <v>9780435907860</v>
      </c>
      <c r="C58" s="13">
        <v>13.5</v>
      </c>
    </row>
    <row r="59" spans="1:3">
      <c r="A59" s="11" t="s">
        <v>2357</v>
      </c>
      <c r="B59" s="12">
        <v>9780435907877</v>
      </c>
      <c r="C59" s="13">
        <v>13.5</v>
      </c>
    </row>
    <row r="60" spans="1:3">
      <c r="A60" s="11" t="s">
        <v>2358</v>
      </c>
      <c r="B60" s="12">
        <v>9780435907891</v>
      </c>
      <c r="C60" s="13">
        <v>13.5</v>
      </c>
    </row>
    <row r="61" spans="1:3">
      <c r="B61" s="102"/>
    </row>
    <row r="62" spans="1:3">
      <c r="A62" s="42" t="s">
        <v>2359</v>
      </c>
      <c r="B62" s="104"/>
      <c r="C62" s="86"/>
    </row>
    <row r="63" spans="1:3">
      <c r="A63" s="11" t="s">
        <v>2360</v>
      </c>
      <c r="B63" s="12">
        <v>9780435908003</v>
      </c>
      <c r="C63" s="13">
        <v>16.5</v>
      </c>
    </row>
    <row r="65" spans="1:3">
      <c r="A65" s="32" t="s">
        <v>2323</v>
      </c>
      <c r="B65" s="33"/>
      <c r="C65" s="31"/>
    </row>
    <row r="66" spans="1:3">
      <c r="A66" s="11" t="s">
        <v>322</v>
      </c>
      <c r="B66" s="12">
        <v>9780435907921</v>
      </c>
      <c r="C66" s="13">
        <v>13.5</v>
      </c>
    </row>
    <row r="67" spans="1:3">
      <c r="A67" s="11" t="s">
        <v>2361</v>
      </c>
      <c r="B67" s="12">
        <v>9780435907938</v>
      </c>
      <c r="C67" s="13">
        <v>13.5</v>
      </c>
    </row>
    <row r="68" spans="1:3">
      <c r="A68" s="11" t="s">
        <v>2362</v>
      </c>
      <c r="B68" s="12">
        <v>9780435907945</v>
      </c>
      <c r="C68" s="13">
        <v>13.5</v>
      </c>
    </row>
    <row r="69" spans="1:3">
      <c r="A69" s="11" t="s">
        <v>2363</v>
      </c>
      <c r="B69" s="12">
        <v>9780435907952</v>
      </c>
      <c r="C69" s="13">
        <v>13.5</v>
      </c>
    </row>
    <row r="70" spans="1:3">
      <c r="B70" s="12"/>
    </row>
    <row r="71" spans="1:3">
      <c r="A71" s="32" t="s">
        <v>2328</v>
      </c>
      <c r="B71" s="33"/>
      <c r="C71" s="31"/>
    </row>
    <row r="72" spans="1:3">
      <c r="A72" s="11" t="s">
        <v>2364</v>
      </c>
      <c r="B72" s="12">
        <v>9780435907969</v>
      </c>
      <c r="C72" s="13">
        <v>13.5</v>
      </c>
    </row>
    <row r="73" spans="1:3">
      <c r="A73" s="11" t="s">
        <v>2365</v>
      </c>
      <c r="B73" s="12">
        <v>9780435907976</v>
      </c>
      <c r="C73" s="13">
        <v>13.5</v>
      </c>
    </row>
    <row r="74" spans="1:3">
      <c r="A74" s="11" t="s">
        <v>2366</v>
      </c>
      <c r="B74" s="12">
        <v>9780435907983</v>
      </c>
      <c r="C74" s="13">
        <v>13.5</v>
      </c>
    </row>
    <row r="75" spans="1:3">
      <c r="A75" s="11" t="s">
        <v>2367</v>
      </c>
      <c r="B75" s="12">
        <v>9780435907990</v>
      </c>
      <c r="C75" s="13">
        <v>13.5</v>
      </c>
    </row>
    <row r="76" spans="1:3">
      <c r="B76" s="12"/>
    </row>
    <row r="77" spans="1:3">
      <c r="A77" s="42" t="s">
        <v>2368</v>
      </c>
      <c r="B77" s="105"/>
      <c r="C77" s="86"/>
    </row>
    <row r="78" spans="1:3">
      <c r="A78" s="11" t="s">
        <v>2369</v>
      </c>
      <c r="B78" s="12">
        <v>9780435908119</v>
      </c>
      <c r="C78" s="13">
        <v>16.5</v>
      </c>
    </row>
    <row r="79" spans="1:3">
      <c r="B79" s="12"/>
    </row>
    <row r="80" spans="1:3">
      <c r="A80" s="32" t="s">
        <v>2323</v>
      </c>
      <c r="B80" s="33"/>
      <c r="C80" s="31"/>
    </row>
    <row r="81" spans="1:3">
      <c r="A81" s="11" t="s">
        <v>2370</v>
      </c>
      <c r="B81" s="12">
        <v>9780435907914</v>
      </c>
      <c r="C81" s="13">
        <v>13.5</v>
      </c>
    </row>
    <row r="82" spans="1:3">
      <c r="A82" s="11" t="s">
        <v>2371</v>
      </c>
      <c r="B82" s="12">
        <v>9780435908010</v>
      </c>
      <c r="C82" s="13">
        <v>13.5</v>
      </c>
    </row>
    <row r="83" spans="1:3">
      <c r="A83" s="11" t="s">
        <v>2372</v>
      </c>
      <c r="B83" s="12">
        <v>9780435908041</v>
      </c>
      <c r="C83" s="13">
        <v>13.5</v>
      </c>
    </row>
    <row r="84" spans="1:3">
      <c r="A84" s="11" t="s">
        <v>2373</v>
      </c>
      <c r="B84" s="12">
        <v>9780435908065</v>
      </c>
      <c r="C84" s="13">
        <v>13.5</v>
      </c>
    </row>
    <row r="85" spans="1:3">
      <c r="B85" s="12"/>
    </row>
    <row r="86" spans="1:3">
      <c r="A86" s="32" t="s">
        <v>2328</v>
      </c>
      <c r="B86" s="33"/>
      <c r="C86" s="31"/>
    </row>
    <row r="87" spans="1:3">
      <c r="A87" s="11" t="s">
        <v>2374</v>
      </c>
      <c r="B87" s="12">
        <v>9780435908072</v>
      </c>
      <c r="C87" s="13">
        <v>13.5</v>
      </c>
    </row>
    <row r="88" spans="1:3">
      <c r="A88" s="11" t="s">
        <v>2375</v>
      </c>
      <c r="B88" s="12">
        <v>9780435908096</v>
      </c>
      <c r="C88" s="13">
        <v>13.5</v>
      </c>
    </row>
    <row r="89" spans="1:3">
      <c r="A89" s="11" t="s">
        <v>2376</v>
      </c>
      <c r="B89" s="12">
        <v>9780435908089</v>
      </c>
      <c r="C89" s="13">
        <v>13.5</v>
      </c>
    </row>
    <row r="90" spans="1:3">
      <c r="A90" s="11" t="s">
        <v>2377</v>
      </c>
      <c r="B90" s="12">
        <v>9780435908102</v>
      </c>
      <c r="C90" s="13">
        <v>13.5</v>
      </c>
    </row>
    <row r="92" spans="1:3">
      <c r="A92" s="42" t="s">
        <v>2378</v>
      </c>
      <c r="B92" s="42"/>
      <c r="C92" s="86"/>
    </row>
    <row r="93" spans="1:3">
      <c r="A93" s="11" t="s">
        <v>2379</v>
      </c>
      <c r="B93" s="12">
        <v>9781488659799</v>
      </c>
      <c r="C93" s="13">
        <v>275.95</v>
      </c>
    </row>
    <row r="94" spans="1:3">
      <c r="A94" s="11" t="s">
        <v>2380</v>
      </c>
      <c r="B94" s="12">
        <v>9781488659805</v>
      </c>
      <c r="C94" s="13">
        <v>1647.95</v>
      </c>
    </row>
    <row r="95" spans="1:3">
      <c r="A95" s="11" t="s">
        <v>2381</v>
      </c>
      <c r="B95" s="12">
        <v>9780435118105</v>
      </c>
      <c r="C95" s="13">
        <v>69.75</v>
      </c>
    </row>
    <row r="96" spans="1:3">
      <c r="A96" s="11" t="s">
        <v>2382</v>
      </c>
      <c r="B96" s="12">
        <v>9780435907785</v>
      </c>
      <c r="C96" s="13">
        <v>66.5</v>
      </c>
    </row>
    <row r="98" spans="1:3">
      <c r="A98" s="42" t="s">
        <v>2383</v>
      </c>
      <c r="B98" s="105"/>
      <c r="C98" s="86"/>
    </row>
    <row r="99" spans="1:3">
      <c r="A99" s="11" t="s">
        <v>2384</v>
      </c>
      <c r="B99" s="12">
        <v>9780435907532</v>
      </c>
      <c r="C99" s="13">
        <v>16.5</v>
      </c>
    </row>
    <row r="100" spans="1:3">
      <c r="B100" s="12"/>
    </row>
    <row r="101" spans="1:3">
      <c r="A101" s="32" t="s">
        <v>2323</v>
      </c>
      <c r="B101" s="33"/>
      <c r="C101" s="31"/>
    </row>
    <row r="102" spans="1:3">
      <c r="A102" s="11" t="s">
        <v>2385</v>
      </c>
      <c r="B102" s="12">
        <v>9780435908126</v>
      </c>
      <c r="C102" s="13">
        <v>14.5</v>
      </c>
    </row>
    <row r="103" spans="1:3">
      <c r="A103" s="11" t="s">
        <v>2386</v>
      </c>
      <c r="B103" s="12">
        <v>9780435909031</v>
      </c>
      <c r="C103" s="13">
        <v>14.5</v>
      </c>
    </row>
    <row r="104" spans="1:3">
      <c r="A104" s="11" t="s">
        <v>2387</v>
      </c>
      <c r="B104" s="12">
        <v>9780435908140</v>
      </c>
      <c r="C104" s="13">
        <v>14.5</v>
      </c>
    </row>
    <row r="105" spans="1:3">
      <c r="A105" s="11" t="s">
        <v>2388</v>
      </c>
      <c r="B105" s="12">
        <v>9780435908164</v>
      </c>
      <c r="C105" s="13">
        <v>14.5</v>
      </c>
    </row>
    <row r="106" spans="1:3">
      <c r="B106" s="12"/>
    </row>
    <row r="107" spans="1:3">
      <c r="A107" s="32" t="s">
        <v>2328</v>
      </c>
      <c r="B107" s="33"/>
      <c r="C107" s="31"/>
    </row>
    <row r="108" spans="1:3">
      <c r="A108" s="11" t="s">
        <v>2389</v>
      </c>
      <c r="B108" s="12">
        <v>9780435908157</v>
      </c>
      <c r="C108" s="13">
        <v>14.5</v>
      </c>
    </row>
    <row r="109" spans="1:3">
      <c r="A109" s="11" t="s">
        <v>2390</v>
      </c>
      <c r="B109" s="12">
        <v>9780435908171</v>
      </c>
      <c r="C109" s="13">
        <v>14.5</v>
      </c>
    </row>
    <row r="110" spans="1:3">
      <c r="A110" s="11" t="s">
        <v>2391</v>
      </c>
      <c r="B110" s="12">
        <v>9780435908188</v>
      </c>
      <c r="C110" s="13">
        <v>14.5</v>
      </c>
    </row>
    <row r="111" spans="1:3">
      <c r="A111" s="11" t="s">
        <v>2392</v>
      </c>
      <c r="B111" s="12">
        <v>9780435907525</v>
      </c>
      <c r="C111" s="13">
        <v>14.5</v>
      </c>
    </row>
    <row r="113" spans="1:3">
      <c r="A113" s="42" t="s">
        <v>2393</v>
      </c>
      <c r="B113" s="105"/>
      <c r="C113" s="86"/>
    </row>
    <row r="114" spans="1:3">
      <c r="A114" s="11" t="s">
        <v>2394</v>
      </c>
      <c r="B114" s="12">
        <v>9780435907686</v>
      </c>
      <c r="C114" s="13">
        <v>16.5</v>
      </c>
    </row>
    <row r="115" spans="1:3">
      <c r="B115" s="12"/>
    </row>
    <row r="116" spans="1:3">
      <c r="A116" s="32" t="s">
        <v>2323</v>
      </c>
      <c r="B116" s="33"/>
      <c r="C116" s="31"/>
    </row>
    <row r="117" spans="1:3">
      <c r="A117" s="11" t="s">
        <v>2395</v>
      </c>
      <c r="B117" s="12">
        <v>9780435907563</v>
      </c>
      <c r="C117" s="13">
        <v>14.5</v>
      </c>
    </row>
    <row r="118" spans="1:3">
      <c r="A118" s="11" t="s">
        <v>2396</v>
      </c>
      <c r="B118" s="12">
        <v>9780435907570</v>
      </c>
      <c r="C118" s="13">
        <v>14.5</v>
      </c>
    </row>
    <row r="119" spans="1:3">
      <c r="A119" s="11" t="s">
        <v>2397</v>
      </c>
      <c r="B119" s="12">
        <v>9780435907600</v>
      </c>
      <c r="C119" s="13">
        <v>14.5</v>
      </c>
    </row>
    <row r="120" spans="1:3">
      <c r="A120" s="11" t="s">
        <v>2398</v>
      </c>
      <c r="B120" s="12">
        <v>9780435907617</v>
      </c>
      <c r="C120" s="13">
        <v>14.5</v>
      </c>
    </row>
    <row r="121" spans="1:3">
      <c r="B121" s="12"/>
    </row>
    <row r="122" spans="1:3">
      <c r="A122" s="32" t="s">
        <v>2328</v>
      </c>
      <c r="B122" s="33"/>
      <c r="C122" s="31"/>
    </row>
    <row r="123" spans="1:3">
      <c r="A123" s="11" t="s">
        <v>2399</v>
      </c>
      <c r="B123" s="12">
        <v>9780435907648</v>
      </c>
      <c r="C123" s="13">
        <v>14.5</v>
      </c>
    </row>
    <row r="124" spans="1:3">
      <c r="A124" s="11" t="s">
        <v>2400</v>
      </c>
      <c r="B124" s="12">
        <v>9780435907655</v>
      </c>
      <c r="C124" s="13">
        <v>14.5</v>
      </c>
    </row>
    <row r="125" spans="1:3">
      <c r="A125" s="11" t="s">
        <v>2401</v>
      </c>
      <c r="B125" s="12">
        <v>9780435909048</v>
      </c>
      <c r="C125" s="13">
        <v>14.5</v>
      </c>
    </row>
    <row r="126" spans="1:3">
      <c r="A126" s="11" t="s">
        <v>2402</v>
      </c>
      <c r="B126" s="12">
        <v>9780435907679</v>
      </c>
      <c r="C126" s="13">
        <v>14.5</v>
      </c>
    </row>
    <row r="127" spans="1:3">
      <c r="B127" s="12"/>
    </row>
    <row r="128" spans="1:3">
      <c r="A128" s="42" t="s">
        <v>2403</v>
      </c>
      <c r="B128" s="105"/>
      <c r="C128" s="86"/>
    </row>
    <row r="129" spans="1:3">
      <c r="A129" s="11" t="s">
        <v>2404</v>
      </c>
      <c r="B129" s="12">
        <v>9780435907778</v>
      </c>
      <c r="C129" s="13">
        <v>16.5</v>
      </c>
    </row>
    <row r="130" spans="1:3">
      <c r="B130" s="12"/>
    </row>
    <row r="131" spans="1:3">
      <c r="A131" s="32" t="s">
        <v>2323</v>
      </c>
      <c r="B131" s="33"/>
      <c r="C131" s="31"/>
    </row>
    <row r="132" spans="1:3">
      <c r="A132" s="11" t="s">
        <v>2405</v>
      </c>
      <c r="B132" s="12">
        <v>9780435907693</v>
      </c>
      <c r="C132" s="13">
        <v>14.5</v>
      </c>
    </row>
    <row r="133" spans="1:3">
      <c r="A133" s="11" t="s">
        <v>2406</v>
      </c>
      <c r="B133" s="12">
        <v>9780435907709</v>
      </c>
      <c r="C133" s="13">
        <v>14.5</v>
      </c>
    </row>
    <row r="134" spans="1:3">
      <c r="A134" s="11" t="s">
        <v>2407</v>
      </c>
      <c r="B134" s="12">
        <v>9780435907716</v>
      </c>
      <c r="C134" s="13">
        <v>14.5</v>
      </c>
    </row>
    <row r="135" spans="1:3">
      <c r="A135" s="11" t="s">
        <v>2408</v>
      </c>
      <c r="B135" s="12">
        <v>9780435907723</v>
      </c>
      <c r="C135" s="13">
        <v>14.5</v>
      </c>
    </row>
    <row r="136" spans="1:3">
      <c r="B136" s="12"/>
    </row>
    <row r="137" spans="1:3">
      <c r="A137" s="32" t="s">
        <v>2328</v>
      </c>
      <c r="B137" s="33"/>
      <c r="C137" s="31"/>
    </row>
    <row r="138" spans="1:3">
      <c r="A138" s="11" t="s">
        <v>2409</v>
      </c>
      <c r="B138" s="12">
        <v>9780435909055</v>
      </c>
      <c r="C138" s="13">
        <v>14.5</v>
      </c>
    </row>
    <row r="139" spans="1:3">
      <c r="A139" s="11" t="s">
        <v>2410</v>
      </c>
      <c r="B139" s="12">
        <v>9780435907747</v>
      </c>
      <c r="C139" s="13">
        <v>14.5</v>
      </c>
    </row>
    <row r="140" spans="1:3">
      <c r="A140" s="11" t="s">
        <v>2411</v>
      </c>
      <c r="B140" s="12">
        <v>9780435907754</v>
      </c>
      <c r="C140" s="13">
        <v>14.5</v>
      </c>
    </row>
    <row r="141" spans="1:3">
      <c r="A141" s="11" t="s">
        <v>2412</v>
      </c>
      <c r="B141" s="12">
        <v>9780435907761</v>
      </c>
      <c r="C141" s="13">
        <v>14.5</v>
      </c>
    </row>
    <row r="143" spans="1:3">
      <c r="A143" s="42" t="s">
        <v>2413</v>
      </c>
      <c r="B143" s="42"/>
      <c r="C143" s="86"/>
    </row>
    <row r="144" spans="1:3">
      <c r="A144" s="11" t="s">
        <v>2414</v>
      </c>
      <c r="B144" s="12">
        <v>9781488659812</v>
      </c>
      <c r="C144" s="13">
        <v>254.95</v>
      </c>
    </row>
    <row r="145" spans="1:3">
      <c r="A145" s="11" t="s">
        <v>2415</v>
      </c>
      <c r="B145" s="12">
        <v>9781488659829</v>
      </c>
      <c r="C145" s="13">
        <v>1523.95</v>
      </c>
    </row>
    <row r="146" spans="1:3">
      <c r="A146" s="11" t="s">
        <v>2416</v>
      </c>
      <c r="B146" s="12">
        <v>9780435118082</v>
      </c>
      <c r="C146" s="13">
        <v>68.75</v>
      </c>
    </row>
    <row r="147" spans="1:3">
      <c r="B147" s="12"/>
    </row>
    <row r="148" spans="1:3">
      <c r="A148" s="42" t="s">
        <v>2349</v>
      </c>
      <c r="B148" s="105"/>
      <c r="C148" s="86"/>
    </row>
    <row r="149" spans="1:3">
      <c r="A149" s="11" t="s">
        <v>2417</v>
      </c>
      <c r="B149" s="12">
        <v>9780435910914</v>
      </c>
      <c r="C149" s="13">
        <v>16.5</v>
      </c>
    </row>
    <row r="150" spans="1:3">
      <c r="B150" s="12"/>
    </row>
    <row r="151" spans="1:3">
      <c r="A151" s="32" t="s">
        <v>2323</v>
      </c>
      <c r="B151" s="33"/>
      <c r="C151" s="31"/>
    </row>
    <row r="152" spans="1:3">
      <c r="A152" s="11" t="s">
        <v>2418</v>
      </c>
      <c r="B152" s="12">
        <v>9780435910181</v>
      </c>
      <c r="C152" s="13">
        <v>13.5</v>
      </c>
    </row>
    <row r="153" spans="1:3">
      <c r="A153" s="11" t="s">
        <v>2419</v>
      </c>
      <c r="B153" s="12">
        <v>9780435910167</v>
      </c>
      <c r="C153" s="13">
        <v>13.5</v>
      </c>
    </row>
    <row r="154" spans="1:3">
      <c r="A154" s="11" t="s">
        <v>2420</v>
      </c>
      <c r="B154" s="12">
        <v>9780435910198</v>
      </c>
      <c r="C154" s="13">
        <v>13.5</v>
      </c>
    </row>
    <row r="155" spans="1:3">
      <c r="A155" s="11" t="s">
        <v>2421</v>
      </c>
      <c r="B155" s="12">
        <v>9780435910174</v>
      </c>
      <c r="C155" s="13">
        <v>13.5</v>
      </c>
    </row>
    <row r="156" spans="1:3">
      <c r="B156" s="12"/>
    </row>
    <row r="157" spans="1:3">
      <c r="A157" s="32" t="s">
        <v>2328</v>
      </c>
      <c r="B157" s="33"/>
      <c r="C157" s="31"/>
    </row>
    <row r="158" spans="1:3">
      <c r="A158" s="11" t="s">
        <v>2422</v>
      </c>
      <c r="B158" s="12">
        <v>9780435910204</v>
      </c>
      <c r="C158" s="13">
        <v>13.5</v>
      </c>
    </row>
    <row r="159" spans="1:3">
      <c r="A159" s="11" t="s">
        <v>2423</v>
      </c>
      <c r="B159" s="12">
        <v>9780435910235</v>
      </c>
      <c r="C159" s="13">
        <v>13.5</v>
      </c>
    </row>
    <row r="160" spans="1:3">
      <c r="A160" s="11" t="s">
        <v>2424</v>
      </c>
      <c r="B160" s="12">
        <v>9780435910211</v>
      </c>
      <c r="C160" s="13">
        <v>13.5</v>
      </c>
    </row>
    <row r="161" spans="1:3">
      <c r="A161" s="11" t="s">
        <v>2425</v>
      </c>
      <c r="B161" s="12">
        <v>9780435910228</v>
      </c>
      <c r="C161" s="13">
        <v>13.5</v>
      </c>
    </row>
    <row r="162" spans="1:3">
      <c r="B162" s="12"/>
    </row>
    <row r="163" spans="1:3">
      <c r="A163" s="42" t="s">
        <v>2359</v>
      </c>
      <c r="B163" s="105"/>
      <c r="C163" s="86"/>
    </row>
    <row r="164" spans="1:3">
      <c r="A164" s="11" t="s">
        <v>2426</v>
      </c>
      <c r="B164" s="12">
        <v>9780435910921</v>
      </c>
      <c r="C164" s="13">
        <v>16.5</v>
      </c>
    </row>
    <row r="165" spans="1:3">
      <c r="B165" s="12"/>
    </row>
    <row r="166" spans="1:3">
      <c r="A166" s="32" t="s">
        <v>2323</v>
      </c>
      <c r="B166" s="33"/>
      <c r="C166" s="31"/>
    </row>
    <row r="167" spans="1:3">
      <c r="A167" s="11" t="s">
        <v>2427</v>
      </c>
      <c r="B167" s="12">
        <v>9780435910259</v>
      </c>
      <c r="C167" s="13">
        <v>13.5</v>
      </c>
    </row>
    <row r="168" spans="1:3">
      <c r="A168" s="11" t="s">
        <v>2428</v>
      </c>
      <c r="B168" s="12">
        <v>9780435910242</v>
      </c>
      <c r="C168" s="13">
        <v>13.5</v>
      </c>
    </row>
    <row r="169" spans="1:3">
      <c r="A169" s="11" t="s">
        <v>2429</v>
      </c>
      <c r="B169" s="12">
        <v>9780435910273</v>
      </c>
      <c r="C169" s="13">
        <v>13.5</v>
      </c>
    </row>
    <row r="170" spans="1:3">
      <c r="A170" s="11" t="s">
        <v>2430</v>
      </c>
      <c r="B170" s="12">
        <v>9780435910266</v>
      </c>
      <c r="C170" s="13">
        <v>13.5</v>
      </c>
    </row>
    <row r="171" spans="1:3">
      <c r="B171" s="12"/>
    </row>
    <row r="172" spans="1:3">
      <c r="A172" s="32" t="s">
        <v>2328</v>
      </c>
      <c r="B172" s="33"/>
      <c r="C172" s="31"/>
    </row>
    <row r="173" spans="1:3">
      <c r="A173" s="11" t="s">
        <v>2431</v>
      </c>
      <c r="B173" s="12">
        <v>9780435910280</v>
      </c>
      <c r="C173" s="13">
        <v>13.5</v>
      </c>
    </row>
    <row r="174" spans="1:3">
      <c r="A174" s="11" t="s">
        <v>2432</v>
      </c>
      <c r="B174" s="12">
        <v>9780435910303</v>
      </c>
      <c r="C174" s="13">
        <v>13.5</v>
      </c>
    </row>
    <row r="175" spans="1:3">
      <c r="A175" s="11" t="s">
        <v>2433</v>
      </c>
      <c r="B175" s="12">
        <v>9780435910297</v>
      </c>
      <c r="C175" s="13">
        <v>13.5</v>
      </c>
    </row>
    <row r="176" spans="1:3">
      <c r="A176" s="11" t="s">
        <v>2434</v>
      </c>
      <c r="B176" s="12">
        <v>9780435910310</v>
      </c>
      <c r="C176" s="13">
        <v>13.5</v>
      </c>
    </row>
    <row r="178" spans="1:3">
      <c r="A178" s="42" t="s">
        <v>2368</v>
      </c>
      <c r="B178" s="105"/>
      <c r="C178" s="86"/>
    </row>
    <row r="179" spans="1:3">
      <c r="A179" s="11" t="s">
        <v>2435</v>
      </c>
      <c r="B179" s="12">
        <v>9780435910938</v>
      </c>
      <c r="C179" s="13">
        <v>16.5</v>
      </c>
    </row>
    <row r="180" spans="1:3">
      <c r="B180" s="12"/>
    </row>
    <row r="181" spans="1:3">
      <c r="A181" s="32" t="s">
        <v>2323</v>
      </c>
      <c r="B181" s="33"/>
      <c r="C181" s="31"/>
    </row>
    <row r="182" spans="1:3">
      <c r="A182" s="11" t="s">
        <v>2436</v>
      </c>
      <c r="B182" s="12">
        <v>9780435910327</v>
      </c>
      <c r="C182" s="13">
        <v>13.5</v>
      </c>
    </row>
    <row r="183" spans="1:3">
      <c r="A183" s="11" t="s">
        <v>2437</v>
      </c>
      <c r="B183" s="12">
        <v>9780435910334</v>
      </c>
      <c r="C183" s="13">
        <v>13.5</v>
      </c>
    </row>
    <row r="184" spans="1:3">
      <c r="A184" s="11" t="s">
        <v>2438</v>
      </c>
      <c r="B184" s="12">
        <v>9780435910358</v>
      </c>
      <c r="C184" s="13">
        <v>13.5</v>
      </c>
    </row>
    <row r="185" spans="1:3">
      <c r="A185" s="11" t="s">
        <v>2439</v>
      </c>
      <c r="B185" s="12">
        <v>9780435910341</v>
      </c>
      <c r="C185" s="13">
        <v>13.5</v>
      </c>
    </row>
    <row r="186" spans="1:3">
      <c r="B186" s="12"/>
    </row>
    <row r="187" spans="1:3">
      <c r="A187" s="32" t="s">
        <v>2328</v>
      </c>
      <c r="B187" s="33"/>
      <c r="C187" s="31"/>
    </row>
    <row r="188" spans="1:3">
      <c r="A188" s="11" t="s">
        <v>2440</v>
      </c>
      <c r="B188" s="12">
        <v>9780435910389</v>
      </c>
      <c r="C188" s="13">
        <v>13.5</v>
      </c>
    </row>
    <row r="189" spans="1:3">
      <c r="A189" s="11" t="s">
        <v>2441</v>
      </c>
      <c r="B189" s="12">
        <v>9780435910396</v>
      </c>
      <c r="C189" s="13">
        <v>13.5</v>
      </c>
    </row>
    <row r="190" spans="1:3">
      <c r="A190" s="11" t="s">
        <v>2442</v>
      </c>
      <c r="B190" s="12">
        <v>9780435910365</v>
      </c>
      <c r="C190" s="13">
        <v>13.5</v>
      </c>
    </row>
    <row r="191" spans="1:3">
      <c r="A191" s="11" t="s">
        <v>2443</v>
      </c>
      <c r="B191" s="12">
        <v>9780435910372</v>
      </c>
      <c r="C191" s="13">
        <v>13.5</v>
      </c>
    </row>
    <row r="193" spans="1:3">
      <c r="A193" s="42" t="s">
        <v>2444</v>
      </c>
      <c r="B193" s="42"/>
      <c r="C193" s="86"/>
    </row>
    <row r="194" spans="1:3">
      <c r="A194" s="11" t="s">
        <v>2445</v>
      </c>
      <c r="B194" s="12">
        <v>9781488659836</v>
      </c>
      <c r="C194" s="13">
        <v>275.95</v>
      </c>
    </row>
    <row r="195" spans="1:3">
      <c r="A195" s="11" t="s">
        <v>2446</v>
      </c>
      <c r="B195" s="12">
        <v>9781488659843</v>
      </c>
      <c r="C195" s="13">
        <v>1647.95</v>
      </c>
    </row>
    <row r="196" spans="1:3">
      <c r="A196" s="11" t="s">
        <v>2381</v>
      </c>
      <c r="B196" s="12">
        <v>9780435118105</v>
      </c>
      <c r="C196" s="13">
        <v>69.75</v>
      </c>
    </row>
    <row r="197" spans="1:3">
      <c r="B197" s="12"/>
    </row>
    <row r="198" spans="1:3">
      <c r="A198" s="42" t="s">
        <v>2383</v>
      </c>
      <c r="B198" s="105"/>
      <c r="C198" s="86"/>
    </row>
    <row r="199" spans="1:3">
      <c r="A199" s="11" t="s">
        <v>2447</v>
      </c>
      <c r="B199" s="12">
        <v>9780435910945</v>
      </c>
      <c r="C199" s="13">
        <v>16.5</v>
      </c>
    </row>
    <row r="200" spans="1:3">
      <c r="B200" s="12"/>
    </row>
    <row r="201" spans="1:3">
      <c r="A201" s="32" t="s">
        <v>2323</v>
      </c>
      <c r="B201" s="33"/>
      <c r="C201" s="31"/>
    </row>
    <row r="202" spans="1:3">
      <c r="A202" s="11" t="s">
        <v>2448</v>
      </c>
      <c r="B202" s="12">
        <v>9780435910419</v>
      </c>
      <c r="C202" s="13">
        <v>14.5</v>
      </c>
    </row>
    <row r="203" spans="1:3">
      <c r="A203" s="11" t="s">
        <v>2449</v>
      </c>
      <c r="B203" s="12">
        <v>9780435910426</v>
      </c>
      <c r="C203" s="13">
        <v>14.5</v>
      </c>
    </row>
    <row r="204" spans="1:3">
      <c r="A204" s="11" t="s">
        <v>2450</v>
      </c>
      <c r="B204" s="12">
        <v>9780435910433</v>
      </c>
      <c r="C204" s="13">
        <v>14.5</v>
      </c>
    </row>
    <row r="205" spans="1:3">
      <c r="A205" s="11" t="s">
        <v>2451</v>
      </c>
      <c r="B205" s="12">
        <v>9780435910402</v>
      </c>
      <c r="C205" s="13">
        <v>14.5</v>
      </c>
    </row>
    <row r="206" spans="1:3">
      <c r="B206" s="12"/>
    </row>
    <row r="207" spans="1:3">
      <c r="A207" s="32" t="s">
        <v>2328</v>
      </c>
      <c r="B207" s="33"/>
      <c r="C207" s="31"/>
    </row>
    <row r="208" spans="1:3">
      <c r="A208" s="11" t="s">
        <v>2452</v>
      </c>
      <c r="B208" s="12">
        <v>9780435910471</v>
      </c>
      <c r="C208" s="13">
        <v>14.5</v>
      </c>
    </row>
    <row r="209" spans="1:3">
      <c r="A209" s="11" t="s">
        <v>2453</v>
      </c>
      <c r="B209" s="12">
        <v>9780435910464</v>
      </c>
      <c r="C209" s="13">
        <v>14.5</v>
      </c>
    </row>
    <row r="210" spans="1:3">
      <c r="A210" s="11" t="s">
        <v>2454</v>
      </c>
      <c r="B210" s="12">
        <v>9780435910457</v>
      </c>
      <c r="C210" s="13">
        <v>14.5</v>
      </c>
    </row>
    <row r="211" spans="1:3">
      <c r="A211" s="11" t="s">
        <v>2455</v>
      </c>
      <c r="B211" s="12">
        <v>9780435910440</v>
      </c>
      <c r="C211" s="13">
        <v>14.5</v>
      </c>
    </row>
    <row r="212" spans="1:3">
      <c r="B212" s="12"/>
    </row>
    <row r="213" spans="1:3">
      <c r="A213" s="42" t="s">
        <v>2393</v>
      </c>
      <c r="B213" s="105"/>
      <c r="C213" s="86"/>
    </row>
    <row r="214" spans="1:3">
      <c r="A214" s="11" t="s">
        <v>2456</v>
      </c>
      <c r="B214" s="12">
        <v>9780435910952</v>
      </c>
      <c r="C214" s="13">
        <v>16.5</v>
      </c>
    </row>
    <row r="215" spans="1:3">
      <c r="B215" s="12"/>
    </row>
    <row r="216" spans="1:3">
      <c r="A216" s="32" t="s">
        <v>2323</v>
      </c>
      <c r="B216" s="33"/>
      <c r="C216" s="31"/>
    </row>
    <row r="217" spans="1:3">
      <c r="A217" s="11" t="s">
        <v>2457</v>
      </c>
      <c r="B217" s="12">
        <v>9780435910778</v>
      </c>
      <c r="C217" s="13">
        <v>14.5</v>
      </c>
    </row>
    <row r="218" spans="1:3">
      <c r="A218" s="11" t="s">
        <v>2458</v>
      </c>
      <c r="B218" s="12">
        <v>9780435910754</v>
      </c>
      <c r="C218" s="13">
        <v>14.5</v>
      </c>
    </row>
    <row r="219" spans="1:3">
      <c r="A219" s="11" t="s">
        <v>2459</v>
      </c>
      <c r="B219" s="12">
        <v>9780435910761</v>
      </c>
      <c r="C219" s="13">
        <v>14.5</v>
      </c>
    </row>
    <row r="220" spans="1:3">
      <c r="A220" s="11" t="s">
        <v>2460</v>
      </c>
      <c r="B220" s="12">
        <v>9780435910785</v>
      </c>
      <c r="C220" s="13">
        <v>14.5</v>
      </c>
    </row>
    <row r="221" spans="1:3">
      <c r="B221" s="12"/>
    </row>
    <row r="222" spans="1:3">
      <c r="A222" s="32" t="s">
        <v>2328</v>
      </c>
      <c r="B222" s="33"/>
      <c r="C222" s="31"/>
    </row>
    <row r="223" spans="1:3">
      <c r="A223" s="11" t="s">
        <v>2461</v>
      </c>
      <c r="B223" s="12">
        <v>9780435910808</v>
      </c>
      <c r="C223" s="13">
        <v>14.5</v>
      </c>
    </row>
    <row r="224" spans="1:3">
      <c r="A224" s="11" t="s">
        <v>2462</v>
      </c>
      <c r="B224" s="12">
        <v>9780435910822</v>
      </c>
      <c r="C224" s="13">
        <v>14.5</v>
      </c>
    </row>
    <row r="225" spans="1:3">
      <c r="A225" s="11" t="s">
        <v>2463</v>
      </c>
      <c r="B225" s="12">
        <v>9780435910792</v>
      </c>
      <c r="C225" s="13">
        <v>14.5</v>
      </c>
    </row>
    <row r="226" spans="1:3">
      <c r="A226" s="11" t="s">
        <v>2464</v>
      </c>
      <c r="B226" s="12">
        <v>9780435910815</v>
      </c>
      <c r="C226" s="13">
        <v>14.5</v>
      </c>
    </row>
    <row r="227" spans="1:3">
      <c r="B227" s="12"/>
    </row>
    <row r="228" spans="1:3">
      <c r="A228" s="42" t="s">
        <v>2403</v>
      </c>
      <c r="B228" s="105"/>
      <c r="C228" s="86"/>
    </row>
    <row r="229" spans="1:3">
      <c r="A229" s="11" t="s">
        <v>2465</v>
      </c>
      <c r="B229" s="12">
        <v>9780435910969</v>
      </c>
      <c r="C229" s="13">
        <v>16.5</v>
      </c>
    </row>
    <row r="230" spans="1:3">
      <c r="B230" s="12"/>
    </row>
    <row r="231" spans="1:3">
      <c r="A231" s="32" t="s">
        <v>2323</v>
      </c>
      <c r="B231" s="33"/>
      <c r="C231" s="31"/>
    </row>
    <row r="232" spans="1:3">
      <c r="A232" s="11" t="s">
        <v>2466</v>
      </c>
      <c r="B232" s="12">
        <v>9780435910860</v>
      </c>
      <c r="C232" s="13">
        <v>14.5</v>
      </c>
    </row>
    <row r="233" spans="1:3">
      <c r="A233" s="11" t="s">
        <v>2467</v>
      </c>
      <c r="B233" s="12">
        <v>9780435910839</v>
      </c>
      <c r="C233" s="13">
        <v>14.5</v>
      </c>
    </row>
    <row r="234" spans="1:3">
      <c r="A234" s="11" t="s">
        <v>2468</v>
      </c>
      <c r="B234" s="12">
        <v>9780435910846</v>
      </c>
      <c r="C234" s="13">
        <v>14.5</v>
      </c>
    </row>
    <row r="235" spans="1:3">
      <c r="A235" s="11" t="s">
        <v>2469</v>
      </c>
      <c r="B235" s="12">
        <v>9780435910853</v>
      </c>
      <c r="C235" s="13">
        <v>14.5</v>
      </c>
    </row>
    <row r="236" spans="1:3">
      <c r="B236" s="12"/>
    </row>
    <row r="237" spans="1:3">
      <c r="A237" s="32" t="s">
        <v>2328</v>
      </c>
      <c r="B237" s="33"/>
      <c r="C237" s="31"/>
    </row>
    <row r="238" spans="1:3">
      <c r="A238" s="11" t="s">
        <v>2470</v>
      </c>
      <c r="B238" s="12">
        <v>9780435910877</v>
      </c>
      <c r="C238" s="13">
        <v>14.5</v>
      </c>
    </row>
    <row r="239" spans="1:3">
      <c r="A239" s="11" t="s">
        <v>2471</v>
      </c>
      <c r="B239" s="12">
        <v>9780435910891</v>
      </c>
      <c r="C239" s="13">
        <v>14.5</v>
      </c>
    </row>
    <row r="240" spans="1:3">
      <c r="A240" s="11" t="s">
        <v>2472</v>
      </c>
      <c r="B240" s="12">
        <v>9780435910884</v>
      </c>
      <c r="C240" s="13">
        <v>14.5</v>
      </c>
    </row>
    <row r="241" spans="1:3">
      <c r="A241" s="11" t="s">
        <v>2473</v>
      </c>
      <c r="B241" s="12">
        <v>9780435910907</v>
      </c>
      <c r="C241" s="13">
        <v>14.5</v>
      </c>
    </row>
    <row r="243" spans="1:3">
      <c r="A243" s="42" t="s">
        <v>2474</v>
      </c>
      <c r="B243" s="42"/>
      <c r="C243" s="86"/>
    </row>
    <row r="244" spans="1:3">
      <c r="A244" s="11" t="s">
        <v>2475</v>
      </c>
      <c r="B244" s="12">
        <v>9781488659850</v>
      </c>
      <c r="C244" s="13">
        <v>316.95</v>
      </c>
    </row>
    <row r="245" spans="1:3">
      <c r="A245" s="11" t="s">
        <v>2476</v>
      </c>
      <c r="B245" s="12">
        <v>9781488659867</v>
      </c>
      <c r="C245" s="13">
        <v>1902.95</v>
      </c>
    </row>
    <row r="246" spans="1:3">
      <c r="A246" s="11" t="s">
        <v>2477</v>
      </c>
      <c r="B246" s="12">
        <v>9780435152307</v>
      </c>
      <c r="C246" s="13">
        <v>99.75</v>
      </c>
    </row>
    <row r="247" spans="1:3">
      <c r="B247" s="12"/>
    </row>
    <row r="248" spans="1:3">
      <c r="A248" s="42" t="s">
        <v>2478</v>
      </c>
      <c r="B248" s="105"/>
      <c r="C248" s="86"/>
    </row>
    <row r="249" spans="1:3">
      <c r="A249" s="11" t="s">
        <v>2479</v>
      </c>
      <c r="B249" s="12">
        <v>9780435152291</v>
      </c>
      <c r="C249" s="13">
        <v>16.5</v>
      </c>
    </row>
    <row r="250" spans="1:3">
      <c r="B250" s="12"/>
    </row>
    <row r="251" spans="1:3">
      <c r="A251" s="32" t="s">
        <v>2323</v>
      </c>
      <c r="B251" s="33"/>
      <c r="C251" s="31"/>
    </row>
    <row r="252" spans="1:3">
      <c r="A252" s="11" t="s">
        <v>2480</v>
      </c>
      <c r="B252" s="12">
        <v>9780435152314</v>
      </c>
      <c r="C252" s="13">
        <v>16.5</v>
      </c>
    </row>
    <row r="253" spans="1:3">
      <c r="A253" s="11" t="s">
        <v>2481</v>
      </c>
      <c r="B253" s="12">
        <v>9780435152284</v>
      </c>
      <c r="C253" s="13">
        <v>16.5</v>
      </c>
    </row>
    <row r="254" spans="1:3">
      <c r="A254" s="11" t="s">
        <v>2482</v>
      </c>
      <c r="B254" s="12">
        <v>9780435152321</v>
      </c>
      <c r="C254" s="13">
        <v>16.5</v>
      </c>
    </row>
    <row r="255" spans="1:3">
      <c r="A255" s="11" t="s">
        <v>2483</v>
      </c>
      <c r="B255" s="12">
        <v>9780435152369</v>
      </c>
      <c r="C255" s="13">
        <v>16.5</v>
      </c>
    </row>
    <row r="257" spans="1:3">
      <c r="A257" s="32" t="s">
        <v>2328</v>
      </c>
      <c r="B257" s="33"/>
      <c r="C257" s="31"/>
    </row>
    <row r="258" spans="1:3">
      <c r="A258" s="11" t="s">
        <v>2484</v>
      </c>
      <c r="B258" s="12">
        <v>9780435152406</v>
      </c>
      <c r="C258" s="13">
        <v>16.5</v>
      </c>
    </row>
    <row r="259" spans="1:3">
      <c r="A259" s="11" t="s">
        <v>2485</v>
      </c>
      <c r="B259" s="12">
        <v>9780435152376</v>
      </c>
      <c r="C259" s="13">
        <v>16.5</v>
      </c>
    </row>
    <row r="260" spans="1:3">
      <c r="A260" s="11" t="s">
        <v>2486</v>
      </c>
      <c r="B260" s="12">
        <v>9780435152383</v>
      </c>
      <c r="C260" s="13">
        <v>16.5</v>
      </c>
    </row>
    <row r="261" spans="1:3">
      <c r="A261" s="11" t="s">
        <v>2487</v>
      </c>
      <c r="B261" s="12">
        <v>9780435152390</v>
      </c>
      <c r="C261" s="13">
        <v>16.5</v>
      </c>
    </row>
    <row r="262" spans="1:3">
      <c r="B262" s="12"/>
    </row>
    <row r="263" spans="1:3">
      <c r="A263" s="42" t="s">
        <v>2488</v>
      </c>
      <c r="B263" s="105"/>
      <c r="C263" s="86"/>
    </row>
    <row r="264" spans="1:3">
      <c r="A264" s="11" t="s">
        <v>2489</v>
      </c>
      <c r="B264" s="12">
        <v>9780435152574</v>
      </c>
      <c r="C264" s="13">
        <v>16.5</v>
      </c>
    </row>
    <row r="265" spans="1:3">
      <c r="B265" s="12"/>
    </row>
    <row r="266" spans="1:3">
      <c r="A266" s="32" t="s">
        <v>2323</v>
      </c>
      <c r="B266" s="33"/>
      <c r="C266" s="31"/>
    </row>
    <row r="267" spans="1:3">
      <c r="A267" s="11" t="s">
        <v>2490</v>
      </c>
      <c r="B267" s="12">
        <v>9780435152437</v>
      </c>
      <c r="C267" s="13">
        <v>16.5</v>
      </c>
    </row>
    <row r="268" spans="1:3">
      <c r="A268" s="11" t="s">
        <v>2491</v>
      </c>
      <c r="B268" s="12">
        <v>9780435152444</v>
      </c>
      <c r="C268" s="13">
        <v>16.5</v>
      </c>
    </row>
    <row r="269" spans="1:3">
      <c r="A269" s="11" t="s">
        <v>2492</v>
      </c>
      <c r="B269" s="12">
        <v>9780435152420</v>
      </c>
      <c r="C269" s="13">
        <v>16.5</v>
      </c>
    </row>
    <row r="270" spans="1:3">
      <c r="A270" s="11" t="s">
        <v>2493</v>
      </c>
      <c r="B270" s="12">
        <v>9780435152413</v>
      </c>
      <c r="C270" s="13">
        <v>16.5</v>
      </c>
    </row>
    <row r="271" spans="1:3">
      <c r="B271" s="12"/>
    </row>
    <row r="272" spans="1:3">
      <c r="A272" s="32" t="s">
        <v>2328</v>
      </c>
      <c r="B272" s="33"/>
      <c r="C272" s="31"/>
    </row>
    <row r="273" spans="1:3">
      <c r="A273" s="11" t="s">
        <v>2494</v>
      </c>
      <c r="B273" s="12">
        <v>9780435152468</v>
      </c>
      <c r="C273" s="13">
        <v>16.5</v>
      </c>
    </row>
    <row r="274" spans="1:3">
      <c r="A274" s="11" t="s">
        <v>2495</v>
      </c>
      <c r="B274" s="12">
        <v>9780435152482</v>
      </c>
      <c r="C274" s="13">
        <v>16.5</v>
      </c>
    </row>
    <row r="275" spans="1:3">
      <c r="A275" s="11" t="s">
        <v>2496</v>
      </c>
      <c r="B275" s="12">
        <v>9780435152451</v>
      </c>
      <c r="C275" s="13">
        <v>16.5</v>
      </c>
    </row>
    <row r="276" spans="1:3">
      <c r="A276" s="11" t="s">
        <v>2497</v>
      </c>
      <c r="B276" s="12">
        <v>9780435152475</v>
      </c>
      <c r="C276" s="13">
        <v>16.5</v>
      </c>
    </row>
    <row r="277" spans="1:3">
      <c r="B277" s="12"/>
    </row>
    <row r="278" spans="1:3">
      <c r="A278" s="42" t="s">
        <v>2498</v>
      </c>
      <c r="B278" s="105"/>
      <c r="C278" s="86"/>
    </row>
    <row r="279" spans="1:3">
      <c r="A279" s="11" t="s">
        <v>2499</v>
      </c>
      <c r="B279" s="12">
        <v>9780435152581</v>
      </c>
      <c r="C279" s="13">
        <v>16.5</v>
      </c>
    </row>
    <row r="280" spans="1:3">
      <c r="B280" s="12"/>
    </row>
    <row r="281" spans="1:3">
      <c r="A281" s="32" t="s">
        <v>2323</v>
      </c>
      <c r="B281" s="33"/>
      <c r="C281" s="31"/>
    </row>
    <row r="282" spans="1:3">
      <c r="A282" s="11" t="s">
        <v>2500</v>
      </c>
      <c r="B282" s="12">
        <v>9780435152505</v>
      </c>
      <c r="C282" s="13">
        <v>16.5</v>
      </c>
    </row>
    <row r="283" spans="1:3">
      <c r="A283" s="11" t="s">
        <v>2501</v>
      </c>
      <c r="B283" s="12">
        <v>9780435152499</v>
      </c>
      <c r="C283" s="13">
        <v>16.5</v>
      </c>
    </row>
    <row r="284" spans="1:3">
      <c r="A284" s="11" t="s">
        <v>2502</v>
      </c>
      <c r="B284" s="12">
        <v>9780435152512</v>
      </c>
      <c r="C284" s="13">
        <v>16.5</v>
      </c>
    </row>
    <row r="285" spans="1:3">
      <c r="A285" s="11" t="s">
        <v>2503</v>
      </c>
      <c r="B285" s="12">
        <v>9780435152529</v>
      </c>
      <c r="C285" s="13">
        <v>16.5</v>
      </c>
    </row>
    <row r="286" spans="1:3">
      <c r="B286" s="12"/>
    </row>
    <row r="287" spans="1:3">
      <c r="A287" s="32" t="s">
        <v>2328</v>
      </c>
      <c r="B287" s="33"/>
      <c r="C287" s="31"/>
    </row>
    <row r="288" spans="1:3">
      <c r="A288" s="11" t="s">
        <v>2504</v>
      </c>
      <c r="B288" s="12">
        <v>9780435152543</v>
      </c>
      <c r="C288" s="13">
        <v>16.5</v>
      </c>
    </row>
    <row r="289" spans="1:3">
      <c r="A289" s="11" t="s">
        <v>2505</v>
      </c>
      <c r="B289" s="12">
        <v>9780435152550</v>
      </c>
      <c r="C289" s="13">
        <v>16.5</v>
      </c>
    </row>
    <row r="290" spans="1:3">
      <c r="A290" s="11" t="s">
        <v>2506</v>
      </c>
      <c r="B290" s="12">
        <v>9780435152567</v>
      </c>
      <c r="C290" s="13">
        <v>16.5</v>
      </c>
    </row>
    <row r="291" spans="1:3">
      <c r="A291" s="11" t="s">
        <v>2507</v>
      </c>
      <c r="B291" s="12">
        <v>9780435152536</v>
      </c>
      <c r="C291" s="13">
        <v>16.5</v>
      </c>
    </row>
    <row r="292" spans="1:3">
      <c r="B292" s="12"/>
    </row>
    <row r="293" spans="1:3">
      <c r="A293" s="3" t="s">
        <v>2313</v>
      </c>
      <c r="B293" s="105"/>
      <c r="C293" s="86"/>
    </row>
    <row r="294" spans="1:3">
      <c r="A294" s="11" t="s">
        <v>2508</v>
      </c>
      <c r="B294" s="12">
        <v>9781488664274</v>
      </c>
      <c r="C294" s="13">
        <v>685.95</v>
      </c>
    </row>
    <row r="295" spans="1:3">
      <c r="A295" s="11" t="s">
        <v>2509</v>
      </c>
      <c r="B295" s="12">
        <v>9781488664281</v>
      </c>
      <c r="C295" s="13">
        <v>1370.95</v>
      </c>
    </row>
    <row r="296" spans="1:3">
      <c r="A296" s="11" t="s">
        <v>2510</v>
      </c>
      <c r="B296" s="12">
        <v>9781488664298</v>
      </c>
      <c r="C296" s="13">
        <v>2059.9499999999998</v>
      </c>
    </row>
  </sheetData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5F133-5E25-4E3D-805C-CD9D324F932A}">
  <sheetPr>
    <tabColor rgb="FFA9EBE9"/>
  </sheetPr>
  <dimension ref="A1:AQ1001"/>
  <sheetViews>
    <sheetView topLeftCell="A916" workbookViewId="0">
      <selection activeCell="A932" sqref="A932:C932"/>
    </sheetView>
  </sheetViews>
  <sheetFormatPr defaultRowHeight="11.25"/>
  <cols>
    <col min="1" max="1" width="14.28515625" style="311" customWidth="1"/>
    <col min="2" max="2" width="63.140625" style="215" customWidth="1"/>
    <col min="3" max="3" width="8.42578125" style="227" customWidth="1"/>
    <col min="4" max="4" width="8.7109375" style="210" customWidth="1"/>
    <col min="5" max="5" width="18.42578125" style="278" customWidth="1"/>
    <col min="6" max="6" width="13.28515625" style="210" customWidth="1"/>
    <col min="7" max="7" width="14.42578125" style="278" customWidth="1"/>
    <col min="8" max="43" width="9.140625" style="210"/>
    <col min="44" max="16384" width="9.140625" style="215"/>
  </cols>
  <sheetData>
    <row r="1" spans="1:43" s="210" customFormat="1" ht="15">
      <c r="A1" s="304" t="s">
        <v>48</v>
      </c>
      <c r="B1" s="209"/>
      <c r="C1" s="222"/>
      <c r="E1" s="278"/>
      <c r="G1" s="278"/>
    </row>
    <row r="2" spans="1:43" s="210" customFormat="1">
      <c r="A2" s="305"/>
      <c r="C2" s="223"/>
      <c r="E2" s="278"/>
      <c r="G2" s="278"/>
    </row>
    <row r="3" spans="1:43" s="211" customFormat="1" ht="12.75">
      <c r="A3" s="306" t="s">
        <v>64</v>
      </c>
      <c r="B3" s="217" t="s">
        <v>63</v>
      </c>
      <c r="C3" s="276" t="s">
        <v>2511</v>
      </c>
      <c r="E3" s="279"/>
      <c r="G3" s="279"/>
    </row>
    <row r="4" spans="1:43" s="253" customFormat="1" ht="10.5">
      <c r="A4" s="307"/>
      <c r="B4" s="250"/>
      <c r="C4" s="251"/>
      <c r="D4" s="252"/>
      <c r="E4" s="280"/>
      <c r="F4" s="252"/>
      <c r="G4" s="280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</row>
    <row r="5" spans="1:43" s="211" customFormat="1" ht="12.75">
      <c r="A5" s="308" t="s">
        <v>2512</v>
      </c>
      <c r="B5" s="218"/>
      <c r="C5" s="224"/>
      <c r="D5" s="210"/>
      <c r="E5" s="280"/>
      <c r="F5" s="210"/>
      <c r="G5" s="278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</row>
    <row r="6" spans="1:43" s="211" customFormat="1">
      <c r="A6" s="307"/>
      <c r="B6" s="250"/>
      <c r="C6" s="251"/>
      <c r="D6" s="210"/>
      <c r="E6" s="278"/>
      <c r="F6" s="210"/>
      <c r="G6" s="278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</row>
    <row r="7" spans="1:43" s="211" customFormat="1">
      <c r="A7" s="309" t="s">
        <v>2513</v>
      </c>
      <c r="B7" s="249"/>
      <c r="C7" s="254"/>
      <c r="D7" s="210"/>
      <c r="E7" s="312"/>
      <c r="F7" s="210"/>
      <c r="G7" s="278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0"/>
      <c r="AC7" s="210"/>
      <c r="AD7" s="210"/>
      <c r="AE7" s="210"/>
      <c r="AF7" s="210"/>
      <c r="AG7" s="210"/>
      <c r="AH7" s="210"/>
      <c r="AI7" s="210"/>
      <c r="AJ7" s="210"/>
      <c r="AK7" s="210"/>
      <c r="AL7" s="210"/>
      <c r="AM7" s="210"/>
      <c r="AN7" s="210"/>
      <c r="AO7" s="210"/>
      <c r="AP7" s="210"/>
      <c r="AQ7" s="210"/>
    </row>
    <row r="8" spans="1:43" s="211" customFormat="1">
      <c r="A8" s="292">
        <v>9781776543618</v>
      </c>
      <c r="B8" s="213" t="s">
        <v>2514</v>
      </c>
      <c r="C8" s="321">
        <v>219</v>
      </c>
      <c r="D8" s="210"/>
      <c r="E8" s="280"/>
      <c r="F8" s="210"/>
      <c r="G8" s="278"/>
    </row>
    <row r="9" spans="1:43" s="211" customFormat="1">
      <c r="A9" s="292">
        <v>9781776932542</v>
      </c>
      <c r="B9" s="213" t="s">
        <v>2515</v>
      </c>
      <c r="C9" s="321">
        <v>159</v>
      </c>
      <c r="D9" s="210"/>
      <c r="E9" s="280"/>
      <c r="F9" s="210"/>
      <c r="G9" s="278"/>
    </row>
    <row r="10" spans="1:43" s="211" customFormat="1">
      <c r="A10" s="293">
        <v>9781776932559</v>
      </c>
      <c r="B10" s="219" t="s">
        <v>2516</v>
      </c>
      <c r="C10" s="321">
        <v>189</v>
      </c>
      <c r="D10" s="210"/>
      <c r="E10" s="280"/>
      <c r="F10" s="210"/>
      <c r="G10" s="278"/>
    </row>
    <row r="11" spans="1:43" s="211" customFormat="1">
      <c r="A11" s="307"/>
      <c r="B11" s="250"/>
      <c r="C11" s="251"/>
      <c r="D11" s="210"/>
      <c r="E11" s="280"/>
      <c r="F11" s="210"/>
      <c r="G11" s="278"/>
    </row>
    <row r="12" spans="1:43" s="211" customFormat="1">
      <c r="A12" s="309" t="s">
        <v>2517</v>
      </c>
      <c r="B12" s="249"/>
      <c r="C12" s="254"/>
      <c r="D12" s="252"/>
      <c r="E12" s="280"/>
      <c r="F12" s="210"/>
      <c r="G12" s="278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2"/>
      <c r="AI12" s="252"/>
      <c r="AJ12" s="252"/>
      <c r="AK12" s="252"/>
      <c r="AL12" s="252"/>
      <c r="AM12" s="252"/>
      <c r="AN12" s="252"/>
      <c r="AO12" s="252"/>
      <c r="AP12" s="252"/>
      <c r="AQ12" s="252"/>
    </row>
    <row r="13" spans="1:43" s="211" customFormat="1">
      <c r="A13" s="293">
        <v>9781776934041</v>
      </c>
      <c r="B13" s="219" t="s">
        <v>2518</v>
      </c>
      <c r="C13" s="266">
        <v>599</v>
      </c>
      <c r="D13" s="210"/>
      <c r="E13" s="280"/>
      <c r="F13" s="210"/>
      <c r="G13" s="278"/>
    </row>
    <row r="14" spans="1:43" s="211" customFormat="1">
      <c r="A14" s="310"/>
      <c r="B14" s="257"/>
      <c r="C14" s="258"/>
      <c r="D14" s="210"/>
      <c r="E14" s="279"/>
      <c r="G14" s="279"/>
    </row>
    <row r="15" spans="1:43" s="211" customFormat="1">
      <c r="A15" s="295">
        <v>9781776935956</v>
      </c>
      <c r="B15" s="220" t="s">
        <v>2519</v>
      </c>
      <c r="C15" s="226">
        <v>79</v>
      </c>
      <c r="D15" s="248" t="s">
        <v>1135</v>
      </c>
      <c r="E15" s="313"/>
      <c r="G15" s="279"/>
    </row>
    <row r="16" spans="1:43" s="211" customFormat="1">
      <c r="A16" s="292">
        <v>9781776931842</v>
      </c>
      <c r="B16" s="212" t="s">
        <v>2520</v>
      </c>
      <c r="C16" s="225">
        <v>9.9499999999999993</v>
      </c>
      <c r="D16" s="210"/>
      <c r="E16" s="279"/>
      <c r="G16" s="279"/>
    </row>
    <row r="17" spans="1:11" s="211" customFormat="1">
      <c r="A17" s="292">
        <v>9781776931859</v>
      </c>
      <c r="B17" s="213" t="s">
        <v>2521</v>
      </c>
      <c r="C17" s="225">
        <v>9.9499999999999993</v>
      </c>
      <c r="D17" s="210"/>
      <c r="E17" s="279"/>
      <c r="G17" s="279"/>
    </row>
    <row r="18" spans="1:11" s="211" customFormat="1">
      <c r="A18" s="292">
        <v>9781776931866</v>
      </c>
      <c r="B18" s="213" t="s">
        <v>2522</v>
      </c>
      <c r="C18" s="225">
        <v>9.9499999999999993</v>
      </c>
      <c r="D18" s="210"/>
      <c r="E18" s="279"/>
      <c r="G18" s="279"/>
    </row>
    <row r="19" spans="1:11" s="211" customFormat="1">
      <c r="A19" s="292">
        <v>9781776933716</v>
      </c>
      <c r="B19" s="213" t="s">
        <v>2523</v>
      </c>
      <c r="C19" s="225">
        <v>9.9499999999999993</v>
      </c>
      <c r="D19" s="210"/>
      <c r="E19" s="279"/>
      <c r="G19" s="279"/>
    </row>
    <row r="20" spans="1:11" s="211" customFormat="1">
      <c r="A20" s="292">
        <v>9781776933723</v>
      </c>
      <c r="B20" s="213" t="s">
        <v>2524</v>
      </c>
      <c r="C20" s="225">
        <v>9.9499999999999993</v>
      </c>
      <c r="D20" s="210"/>
      <c r="E20" s="279"/>
      <c r="G20" s="279"/>
    </row>
    <row r="21" spans="1:11" s="211" customFormat="1">
      <c r="A21" s="292">
        <v>9781776933730</v>
      </c>
      <c r="B21" s="213" t="s">
        <v>2525</v>
      </c>
      <c r="C21" s="225">
        <v>9.9499999999999993</v>
      </c>
      <c r="D21" s="210"/>
      <c r="E21" s="279"/>
      <c r="G21" s="279"/>
    </row>
    <row r="22" spans="1:11" s="211" customFormat="1">
      <c r="A22" s="292">
        <v>9781776933747</v>
      </c>
      <c r="B22" s="213" t="s">
        <v>2526</v>
      </c>
      <c r="C22" s="225">
        <v>9.9499999999999993</v>
      </c>
      <c r="D22" s="210"/>
      <c r="E22" s="279"/>
      <c r="G22" s="279"/>
    </row>
    <row r="23" spans="1:11" s="211" customFormat="1">
      <c r="A23" s="292">
        <v>9781776933754</v>
      </c>
      <c r="B23" s="213" t="s">
        <v>2527</v>
      </c>
      <c r="C23" s="225">
        <v>9.9499999999999993</v>
      </c>
      <c r="D23" s="210"/>
      <c r="E23" s="279"/>
      <c r="G23" s="279"/>
    </row>
    <row r="24" spans="1:11" s="211" customFormat="1">
      <c r="A24" s="294"/>
      <c r="B24" s="257"/>
      <c r="C24" s="258"/>
      <c r="D24" s="210"/>
      <c r="E24" s="279"/>
      <c r="G24" s="279"/>
    </row>
    <row r="25" spans="1:11" s="211" customFormat="1">
      <c r="A25" s="288">
        <v>9781776935963</v>
      </c>
      <c r="B25" s="220" t="s">
        <v>2528</v>
      </c>
      <c r="C25" s="226">
        <v>79</v>
      </c>
      <c r="D25" s="248" t="s">
        <v>1135</v>
      </c>
      <c r="E25" s="313"/>
      <c r="G25" s="279"/>
    </row>
    <row r="26" spans="1:11" s="211" customFormat="1">
      <c r="A26" s="292">
        <v>9781776931897</v>
      </c>
      <c r="B26" s="213" t="s">
        <v>2529</v>
      </c>
      <c r="C26" s="225">
        <v>9.9499999999999993</v>
      </c>
      <c r="D26" s="210"/>
      <c r="E26" s="279"/>
      <c r="G26" s="279"/>
      <c r="K26" s="211" t="s">
        <v>2530</v>
      </c>
    </row>
    <row r="27" spans="1:11" s="211" customFormat="1">
      <c r="A27" s="292">
        <v>9781776931873</v>
      </c>
      <c r="B27" s="213" t="s">
        <v>2531</v>
      </c>
      <c r="C27" s="225">
        <v>9.9499999999999993</v>
      </c>
      <c r="D27" s="210"/>
      <c r="E27" s="279"/>
      <c r="G27" s="279"/>
    </row>
    <row r="28" spans="1:11" s="211" customFormat="1">
      <c r="A28" s="292">
        <v>9781776931880</v>
      </c>
      <c r="B28" s="213" t="s">
        <v>2532</v>
      </c>
      <c r="C28" s="225">
        <v>9.9499999999999993</v>
      </c>
      <c r="D28" s="210"/>
      <c r="E28" s="279"/>
      <c r="G28" s="279"/>
    </row>
    <row r="29" spans="1:11" s="211" customFormat="1">
      <c r="A29" s="292">
        <v>9781776933761</v>
      </c>
      <c r="B29" s="213" t="s">
        <v>2533</v>
      </c>
      <c r="C29" s="225">
        <v>9.9499999999999993</v>
      </c>
      <c r="D29" s="210"/>
      <c r="E29" s="279"/>
      <c r="G29" s="279"/>
    </row>
    <row r="30" spans="1:11" s="211" customFormat="1">
      <c r="A30" s="292">
        <v>9781776933778</v>
      </c>
      <c r="B30" s="213" t="s">
        <v>2534</v>
      </c>
      <c r="C30" s="225">
        <v>9.9499999999999993</v>
      </c>
      <c r="D30" s="210"/>
      <c r="E30" s="279"/>
      <c r="G30" s="279"/>
    </row>
    <row r="31" spans="1:11" s="211" customFormat="1">
      <c r="A31" s="292">
        <v>9781776933785</v>
      </c>
      <c r="B31" s="213" t="s">
        <v>2535</v>
      </c>
      <c r="C31" s="225">
        <v>9.9499999999999993</v>
      </c>
      <c r="D31" s="210"/>
      <c r="E31" s="279"/>
      <c r="G31" s="279"/>
    </row>
    <row r="32" spans="1:11" s="211" customFormat="1">
      <c r="A32" s="292">
        <v>9781776933792</v>
      </c>
      <c r="B32" s="213" t="s">
        <v>2536</v>
      </c>
      <c r="C32" s="225">
        <v>9.9499999999999993</v>
      </c>
      <c r="D32" s="210"/>
      <c r="E32" s="279"/>
      <c r="G32" s="279"/>
    </row>
    <row r="33" spans="1:7" s="211" customFormat="1">
      <c r="A33" s="292">
        <v>9781776933808</v>
      </c>
      <c r="B33" s="213" t="s">
        <v>2537</v>
      </c>
      <c r="C33" s="225">
        <v>9.9499999999999993</v>
      </c>
      <c r="D33" s="210"/>
      <c r="E33" s="279"/>
      <c r="G33" s="279"/>
    </row>
    <row r="34" spans="1:7" s="211" customFormat="1">
      <c r="A34" s="294"/>
      <c r="B34" s="257"/>
      <c r="C34" s="258"/>
      <c r="D34" s="210"/>
      <c r="E34" s="279"/>
      <c r="G34" s="279"/>
    </row>
    <row r="35" spans="1:7" s="211" customFormat="1">
      <c r="A35" s="288">
        <v>9781776935970</v>
      </c>
      <c r="B35" s="220" t="s">
        <v>2538</v>
      </c>
      <c r="C35" s="226">
        <v>79</v>
      </c>
      <c r="D35" s="248" t="s">
        <v>1135</v>
      </c>
      <c r="E35" s="313"/>
      <c r="G35" s="279"/>
    </row>
    <row r="36" spans="1:7" s="211" customFormat="1">
      <c r="A36" s="292">
        <v>9781776931903</v>
      </c>
      <c r="B36" s="213" t="s">
        <v>2539</v>
      </c>
      <c r="C36" s="225">
        <v>9.9499999999999993</v>
      </c>
      <c r="D36" s="210"/>
      <c r="E36" s="279"/>
      <c r="G36" s="279"/>
    </row>
    <row r="37" spans="1:7" s="211" customFormat="1">
      <c r="A37" s="292">
        <v>9781776931910</v>
      </c>
      <c r="B37" s="213" t="s">
        <v>2540</v>
      </c>
      <c r="C37" s="225">
        <v>9.9499999999999993</v>
      </c>
      <c r="D37" s="210"/>
      <c r="E37" s="279"/>
      <c r="G37" s="279"/>
    </row>
    <row r="38" spans="1:7" s="211" customFormat="1">
      <c r="A38" s="292">
        <v>9781776931927</v>
      </c>
      <c r="B38" s="213" t="s">
        <v>2541</v>
      </c>
      <c r="C38" s="225">
        <v>9.9499999999999993</v>
      </c>
      <c r="D38" s="210"/>
      <c r="E38" s="279"/>
      <c r="G38" s="279"/>
    </row>
    <row r="39" spans="1:7" s="211" customFormat="1">
      <c r="A39" s="292">
        <v>9781776931934</v>
      </c>
      <c r="B39" s="213" t="s">
        <v>2542</v>
      </c>
      <c r="C39" s="225">
        <v>9.9499999999999993</v>
      </c>
      <c r="D39" s="210"/>
      <c r="E39" s="279"/>
      <c r="G39" s="279"/>
    </row>
    <row r="40" spans="1:7" s="211" customFormat="1">
      <c r="A40" s="292">
        <v>9781776933815</v>
      </c>
      <c r="B40" s="213" t="s">
        <v>2543</v>
      </c>
      <c r="C40" s="225">
        <v>9.9499999999999993</v>
      </c>
      <c r="D40" s="210"/>
      <c r="E40" s="279"/>
      <c r="G40" s="279"/>
    </row>
    <row r="41" spans="1:7" s="211" customFormat="1">
      <c r="A41" s="292">
        <v>9781776933822</v>
      </c>
      <c r="B41" s="213" t="s">
        <v>2544</v>
      </c>
      <c r="C41" s="225">
        <v>9.9499999999999993</v>
      </c>
      <c r="D41" s="210"/>
      <c r="E41" s="279"/>
      <c r="G41" s="279"/>
    </row>
    <row r="42" spans="1:7" s="211" customFormat="1">
      <c r="A42" s="292">
        <v>9781776933839</v>
      </c>
      <c r="B42" s="213" t="s">
        <v>2545</v>
      </c>
      <c r="C42" s="225">
        <v>9.9499999999999993</v>
      </c>
      <c r="D42" s="210"/>
      <c r="E42" s="279"/>
      <c r="G42" s="279"/>
    </row>
    <row r="43" spans="1:7" s="211" customFormat="1">
      <c r="A43" s="292">
        <v>9781776933846</v>
      </c>
      <c r="B43" s="213" t="s">
        <v>2546</v>
      </c>
      <c r="C43" s="225">
        <v>9.9499999999999993</v>
      </c>
      <c r="D43" s="210"/>
      <c r="E43" s="279"/>
      <c r="G43" s="279"/>
    </row>
    <row r="44" spans="1:7" s="211" customFormat="1">
      <c r="A44" s="294"/>
      <c r="B44" s="257"/>
      <c r="C44" s="258"/>
      <c r="D44" s="210"/>
      <c r="E44" s="279"/>
      <c r="G44" s="279"/>
    </row>
    <row r="45" spans="1:7" s="211" customFormat="1">
      <c r="A45" s="288">
        <v>9781776935987</v>
      </c>
      <c r="B45" s="220" t="s">
        <v>2547</v>
      </c>
      <c r="C45" s="226">
        <v>79</v>
      </c>
      <c r="D45" s="248" t="s">
        <v>1135</v>
      </c>
      <c r="E45" s="313"/>
      <c r="G45" s="279"/>
    </row>
    <row r="46" spans="1:7" s="211" customFormat="1">
      <c r="A46" s="292">
        <v>9781776931965</v>
      </c>
      <c r="B46" s="213" t="s">
        <v>2548</v>
      </c>
      <c r="C46" s="225">
        <v>9.9499999999999993</v>
      </c>
      <c r="D46" s="210"/>
      <c r="E46" s="279"/>
      <c r="G46" s="279"/>
    </row>
    <row r="47" spans="1:7" s="211" customFormat="1">
      <c r="A47" s="292">
        <v>9781776931941</v>
      </c>
      <c r="B47" s="213" t="s">
        <v>2549</v>
      </c>
      <c r="C47" s="225">
        <v>9.9499999999999993</v>
      </c>
      <c r="D47" s="210"/>
      <c r="E47" s="279"/>
      <c r="G47" s="279"/>
    </row>
    <row r="48" spans="1:7" s="211" customFormat="1">
      <c r="A48" s="292">
        <v>9781776931972</v>
      </c>
      <c r="B48" s="213" t="s">
        <v>2550</v>
      </c>
      <c r="C48" s="225">
        <v>9.9499999999999993</v>
      </c>
      <c r="D48" s="210"/>
      <c r="E48" s="279"/>
      <c r="G48" s="279"/>
    </row>
    <row r="49" spans="1:7" s="211" customFormat="1">
      <c r="A49" s="292">
        <v>9781776931958</v>
      </c>
      <c r="B49" s="213" t="s">
        <v>2551</v>
      </c>
      <c r="C49" s="225">
        <v>9.9499999999999993</v>
      </c>
      <c r="D49" s="210"/>
      <c r="E49" s="279"/>
      <c r="G49" s="279"/>
    </row>
    <row r="50" spans="1:7" s="211" customFormat="1">
      <c r="A50" s="292">
        <v>9781776933860</v>
      </c>
      <c r="B50" s="213" t="s">
        <v>2552</v>
      </c>
      <c r="C50" s="225">
        <v>9.9499999999999993</v>
      </c>
      <c r="D50" s="210"/>
      <c r="E50" s="279"/>
      <c r="G50" s="279"/>
    </row>
    <row r="51" spans="1:7" s="211" customFormat="1">
      <c r="A51" s="292">
        <v>9781776933877</v>
      </c>
      <c r="B51" s="213" t="s">
        <v>2553</v>
      </c>
      <c r="C51" s="225">
        <v>9.9499999999999993</v>
      </c>
      <c r="D51" s="210"/>
      <c r="E51" s="279"/>
      <c r="G51" s="279"/>
    </row>
    <row r="52" spans="1:7" s="211" customFormat="1">
      <c r="A52" s="292">
        <v>9781776933884</v>
      </c>
      <c r="B52" s="213" t="s">
        <v>2554</v>
      </c>
      <c r="C52" s="225">
        <v>9.9499999999999993</v>
      </c>
      <c r="D52" s="210"/>
      <c r="E52" s="279"/>
      <c r="G52" s="279"/>
    </row>
    <row r="53" spans="1:7" s="211" customFormat="1">
      <c r="A53" s="292">
        <v>9781776933921</v>
      </c>
      <c r="B53" s="213" t="s">
        <v>2555</v>
      </c>
      <c r="C53" s="225">
        <v>9.9499999999999993</v>
      </c>
      <c r="D53" s="210"/>
      <c r="E53" s="279"/>
      <c r="G53" s="279"/>
    </row>
    <row r="54" spans="1:7" s="211" customFormat="1">
      <c r="A54" s="294"/>
      <c r="B54" s="257"/>
      <c r="C54" s="258"/>
      <c r="D54" s="210"/>
      <c r="E54" s="279"/>
      <c r="G54" s="279"/>
    </row>
    <row r="55" spans="1:7" s="211" customFormat="1">
      <c r="A55" s="288">
        <v>9781776935994</v>
      </c>
      <c r="B55" s="220" t="s">
        <v>2556</v>
      </c>
      <c r="C55" s="226">
        <v>79</v>
      </c>
      <c r="D55" s="248" t="s">
        <v>1135</v>
      </c>
      <c r="E55" s="313"/>
      <c r="G55" s="279"/>
    </row>
    <row r="56" spans="1:7" s="211" customFormat="1">
      <c r="A56" s="292">
        <v>9781776932009</v>
      </c>
      <c r="B56" s="213" t="s">
        <v>2557</v>
      </c>
      <c r="C56" s="225">
        <v>9.9499999999999993</v>
      </c>
      <c r="D56" s="210"/>
      <c r="E56" s="279"/>
      <c r="G56" s="279"/>
    </row>
    <row r="57" spans="1:7" s="211" customFormat="1">
      <c r="A57" s="292">
        <v>9781776931996</v>
      </c>
      <c r="B57" s="214" t="s">
        <v>2558</v>
      </c>
      <c r="C57" s="225">
        <v>9.9499999999999993</v>
      </c>
      <c r="D57" s="210"/>
      <c r="E57" s="279"/>
      <c r="G57" s="279"/>
    </row>
    <row r="58" spans="1:7" s="211" customFormat="1">
      <c r="A58" s="292">
        <v>9781776931989</v>
      </c>
      <c r="B58" s="213" t="s">
        <v>2559</v>
      </c>
      <c r="C58" s="225">
        <v>9.9499999999999993</v>
      </c>
      <c r="D58" s="210"/>
      <c r="E58" s="279"/>
      <c r="G58" s="279"/>
    </row>
    <row r="59" spans="1:7" s="211" customFormat="1">
      <c r="A59" s="292">
        <v>9781776932016</v>
      </c>
      <c r="B59" s="213" t="s">
        <v>2560</v>
      </c>
      <c r="C59" s="225">
        <v>9.9499999999999993</v>
      </c>
      <c r="D59" s="210"/>
      <c r="E59" s="279"/>
      <c r="G59" s="279"/>
    </row>
    <row r="60" spans="1:7" s="211" customFormat="1">
      <c r="A60" s="292">
        <v>9781776933853</v>
      </c>
      <c r="B60" s="213" t="s">
        <v>2561</v>
      </c>
      <c r="C60" s="225">
        <v>9.9499999999999993</v>
      </c>
      <c r="D60" s="210"/>
      <c r="E60" s="279"/>
      <c r="G60" s="279"/>
    </row>
    <row r="61" spans="1:7" s="211" customFormat="1">
      <c r="A61" s="292">
        <v>9781776933969</v>
      </c>
      <c r="B61" s="213" t="s">
        <v>2562</v>
      </c>
      <c r="C61" s="225">
        <v>9.9499999999999993</v>
      </c>
      <c r="D61" s="210"/>
      <c r="E61" s="279"/>
      <c r="G61" s="279"/>
    </row>
    <row r="62" spans="1:7" s="211" customFormat="1">
      <c r="A62" s="292">
        <v>9781776933907</v>
      </c>
      <c r="B62" s="213" t="s">
        <v>2563</v>
      </c>
      <c r="C62" s="225">
        <v>9.9499999999999993</v>
      </c>
      <c r="D62" s="210"/>
      <c r="E62" s="279"/>
      <c r="G62" s="279"/>
    </row>
    <row r="63" spans="1:7" s="211" customFormat="1">
      <c r="A63" s="292">
        <v>9781776933914</v>
      </c>
      <c r="B63" s="213" t="s">
        <v>2564</v>
      </c>
      <c r="C63" s="225">
        <v>9.9499999999999993</v>
      </c>
      <c r="D63" s="210"/>
      <c r="E63" s="279"/>
      <c r="G63" s="279"/>
    </row>
    <row r="64" spans="1:7" s="211" customFormat="1">
      <c r="A64" s="294"/>
      <c r="B64" s="257"/>
      <c r="C64" s="258"/>
      <c r="D64" s="210"/>
      <c r="E64" s="279"/>
      <c r="G64" s="279"/>
    </row>
    <row r="65" spans="1:7" s="211" customFormat="1">
      <c r="A65" s="288">
        <v>9781776936007</v>
      </c>
      <c r="B65" s="220" t="s">
        <v>2565</v>
      </c>
      <c r="C65" s="226">
        <v>79</v>
      </c>
      <c r="D65" s="248" t="s">
        <v>1135</v>
      </c>
      <c r="E65" s="313"/>
      <c r="G65" s="279"/>
    </row>
    <row r="66" spans="1:7" s="211" customFormat="1">
      <c r="A66" s="292">
        <v>9781776932023</v>
      </c>
      <c r="B66" s="213" t="s">
        <v>2566</v>
      </c>
      <c r="C66" s="225">
        <v>9.9499999999999993</v>
      </c>
      <c r="D66" s="210"/>
      <c r="E66" s="279"/>
      <c r="G66" s="279"/>
    </row>
    <row r="67" spans="1:7" s="211" customFormat="1">
      <c r="A67" s="292">
        <v>9781776932030</v>
      </c>
      <c r="B67" s="213" t="s">
        <v>2567</v>
      </c>
      <c r="C67" s="225">
        <v>9.9499999999999993</v>
      </c>
      <c r="D67" s="210"/>
      <c r="E67" s="279"/>
      <c r="G67" s="279"/>
    </row>
    <row r="68" spans="1:7" s="211" customFormat="1">
      <c r="A68" s="292">
        <v>9781776933938</v>
      </c>
      <c r="B68" s="213" t="s">
        <v>2568</v>
      </c>
      <c r="C68" s="225">
        <v>9.9499999999999993</v>
      </c>
      <c r="D68" s="210"/>
      <c r="E68" s="279"/>
      <c r="G68" s="279"/>
    </row>
    <row r="69" spans="1:7" s="211" customFormat="1">
      <c r="A69" s="292">
        <v>9781776933945</v>
      </c>
      <c r="B69" s="213" t="s">
        <v>2569</v>
      </c>
      <c r="C69" s="225">
        <v>9.9499999999999993</v>
      </c>
      <c r="D69" s="210"/>
      <c r="E69" s="279"/>
      <c r="G69" s="279"/>
    </row>
    <row r="70" spans="1:7" s="211" customFormat="1">
      <c r="A70" s="292">
        <v>9781776933952</v>
      </c>
      <c r="B70" s="213" t="s">
        <v>2570</v>
      </c>
      <c r="C70" s="225">
        <v>9.9499999999999993</v>
      </c>
      <c r="D70" s="210"/>
      <c r="E70" s="279"/>
      <c r="G70" s="279"/>
    </row>
    <row r="71" spans="1:7" s="211" customFormat="1">
      <c r="A71" s="292">
        <v>9781776933976</v>
      </c>
      <c r="B71" s="213" t="s">
        <v>2571</v>
      </c>
      <c r="C71" s="225">
        <v>9.9499999999999993</v>
      </c>
      <c r="D71" s="210"/>
      <c r="E71" s="279"/>
      <c r="G71" s="279"/>
    </row>
    <row r="72" spans="1:7" s="211" customFormat="1">
      <c r="A72" s="292">
        <v>9781776933983</v>
      </c>
      <c r="B72" s="213" t="s">
        <v>2572</v>
      </c>
      <c r="C72" s="225">
        <v>9.9499999999999993</v>
      </c>
      <c r="D72" s="210"/>
      <c r="E72" s="279"/>
      <c r="G72" s="279"/>
    </row>
    <row r="73" spans="1:7" s="211" customFormat="1">
      <c r="A73" s="292">
        <v>9781776933891</v>
      </c>
      <c r="B73" s="213" t="s">
        <v>2573</v>
      </c>
      <c r="C73" s="225">
        <v>9.9499999999999993</v>
      </c>
      <c r="D73" s="210"/>
      <c r="E73" s="279"/>
      <c r="G73" s="279"/>
    </row>
    <row r="74" spans="1:7" s="211" customFormat="1">
      <c r="A74" s="294"/>
      <c r="B74" s="257"/>
      <c r="C74" s="258"/>
      <c r="D74" s="210"/>
      <c r="E74" s="279"/>
      <c r="G74" s="279"/>
    </row>
    <row r="75" spans="1:7" s="211" customFormat="1">
      <c r="A75" s="288">
        <v>9781776936014</v>
      </c>
      <c r="B75" s="220" t="s">
        <v>2574</v>
      </c>
      <c r="C75" s="226">
        <v>79</v>
      </c>
      <c r="D75" s="248" t="s">
        <v>1135</v>
      </c>
      <c r="E75" s="313"/>
      <c r="G75" s="279"/>
    </row>
    <row r="76" spans="1:7" s="211" customFormat="1">
      <c r="A76" s="292">
        <v>9781776932047</v>
      </c>
      <c r="B76" s="213" t="s">
        <v>2575</v>
      </c>
      <c r="C76" s="225">
        <v>9.9499999999999993</v>
      </c>
      <c r="D76" s="210"/>
      <c r="E76" s="279"/>
      <c r="G76" s="279"/>
    </row>
    <row r="77" spans="1:7" s="211" customFormat="1">
      <c r="A77" s="292">
        <v>9781776932054</v>
      </c>
      <c r="B77" s="213" t="s">
        <v>2576</v>
      </c>
      <c r="C77" s="225">
        <v>9.9499999999999993</v>
      </c>
      <c r="D77" s="210"/>
      <c r="E77" s="279"/>
      <c r="G77" s="279"/>
    </row>
    <row r="78" spans="1:7" s="211" customFormat="1">
      <c r="A78" s="292">
        <v>9781776932061</v>
      </c>
      <c r="B78" s="213" t="s">
        <v>2577</v>
      </c>
      <c r="C78" s="225">
        <v>9.9499999999999993</v>
      </c>
      <c r="D78" s="210"/>
      <c r="E78" s="279"/>
      <c r="G78" s="279"/>
    </row>
    <row r="79" spans="1:7" s="211" customFormat="1">
      <c r="A79" s="292">
        <v>9781776932078</v>
      </c>
      <c r="B79" s="213" t="s">
        <v>2578</v>
      </c>
      <c r="C79" s="225">
        <v>9.9499999999999993</v>
      </c>
      <c r="D79" s="210"/>
      <c r="E79" s="279"/>
      <c r="G79" s="279"/>
    </row>
    <row r="80" spans="1:7" s="211" customFormat="1">
      <c r="A80" s="292">
        <v>9781776932085</v>
      </c>
      <c r="B80" s="213" t="s">
        <v>2579</v>
      </c>
      <c r="C80" s="225">
        <v>9.9499999999999993</v>
      </c>
      <c r="D80" s="210"/>
      <c r="E80" s="279"/>
      <c r="G80" s="279"/>
    </row>
    <row r="81" spans="1:43" s="211" customFormat="1">
      <c r="A81" s="292">
        <v>9781776933990</v>
      </c>
      <c r="B81" s="213" t="s">
        <v>2580</v>
      </c>
      <c r="C81" s="225">
        <v>9.9499999999999993</v>
      </c>
      <c r="D81" s="210"/>
      <c r="E81" s="279"/>
      <c r="G81" s="279"/>
    </row>
    <row r="82" spans="1:43" s="211" customFormat="1">
      <c r="A82" s="292">
        <v>9781776934003</v>
      </c>
      <c r="B82" s="213" t="s">
        <v>2581</v>
      </c>
      <c r="C82" s="225">
        <v>9.9499999999999993</v>
      </c>
      <c r="D82" s="210"/>
      <c r="E82" s="279"/>
      <c r="G82" s="279"/>
    </row>
    <row r="83" spans="1:43" s="211" customFormat="1">
      <c r="A83" s="292">
        <v>9781776934010</v>
      </c>
      <c r="B83" s="213" t="s">
        <v>2582</v>
      </c>
      <c r="C83" s="225">
        <v>9.9499999999999993</v>
      </c>
      <c r="D83" s="210"/>
      <c r="E83" s="279"/>
      <c r="G83" s="279"/>
    </row>
    <row r="84" spans="1:43" s="211" customFormat="1">
      <c r="A84" s="294"/>
      <c r="B84" s="257"/>
      <c r="C84" s="258"/>
      <c r="D84" s="210"/>
      <c r="E84" s="279"/>
      <c r="G84" s="279"/>
    </row>
    <row r="85" spans="1:43" s="211" customFormat="1">
      <c r="A85" s="288">
        <v>9781776936021</v>
      </c>
      <c r="B85" s="220" t="s">
        <v>2583</v>
      </c>
      <c r="C85" s="226">
        <v>79</v>
      </c>
      <c r="D85" s="248" t="s">
        <v>1135</v>
      </c>
      <c r="E85" s="313"/>
      <c r="G85" s="279"/>
    </row>
    <row r="86" spans="1:43" s="211" customFormat="1">
      <c r="A86" s="292">
        <v>9781776932153</v>
      </c>
      <c r="B86" s="213" t="s">
        <v>2584</v>
      </c>
      <c r="C86" s="225">
        <v>9.9499999999999993</v>
      </c>
      <c r="D86" s="210"/>
      <c r="E86" s="279"/>
      <c r="G86" s="279"/>
    </row>
    <row r="87" spans="1:43" s="211" customFormat="1">
      <c r="A87" s="292">
        <v>9781776932115</v>
      </c>
      <c r="B87" s="213" t="s">
        <v>2585</v>
      </c>
      <c r="C87" s="225">
        <v>9.9499999999999993</v>
      </c>
      <c r="D87" s="210"/>
      <c r="E87" s="279"/>
      <c r="G87" s="279"/>
    </row>
    <row r="88" spans="1:43" s="211" customFormat="1">
      <c r="A88" s="292">
        <v>9781776932092</v>
      </c>
      <c r="B88" s="213" t="s">
        <v>2586</v>
      </c>
      <c r="C88" s="225">
        <v>9.9499999999999993</v>
      </c>
      <c r="D88" s="210"/>
      <c r="E88" s="279"/>
      <c r="G88" s="279"/>
    </row>
    <row r="89" spans="1:43" s="211" customFormat="1">
      <c r="A89" s="292">
        <v>9781776932108</v>
      </c>
      <c r="B89" s="213" t="s">
        <v>2587</v>
      </c>
      <c r="C89" s="225">
        <v>9.9499999999999993</v>
      </c>
      <c r="D89" s="210"/>
      <c r="E89" s="279"/>
      <c r="G89" s="279"/>
    </row>
    <row r="90" spans="1:43" s="211" customFormat="1">
      <c r="A90" s="292">
        <v>9781776932122</v>
      </c>
      <c r="B90" s="213" t="s">
        <v>2588</v>
      </c>
      <c r="C90" s="225">
        <v>9.9499999999999993</v>
      </c>
      <c r="D90" s="210"/>
      <c r="E90" s="279"/>
      <c r="G90" s="279"/>
    </row>
    <row r="91" spans="1:43" s="211" customFormat="1">
      <c r="A91" s="292">
        <v>9781776932139</v>
      </c>
      <c r="B91" s="213" t="s">
        <v>2589</v>
      </c>
      <c r="C91" s="225">
        <v>9.9499999999999993</v>
      </c>
      <c r="D91" s="210"/>
      <c r="E91" s="279"/>
      <c r="G91" s="279"/>
    </row>
    <row r="92" spans="1:43" s="211" customFormat="1">
      <c r="A92" s="292">
        <v>9781776932146</v>
      </c>
      <c r="B92" s="213" t="s">
        <v>2590</v>
      </c>
      <c r="C92" s="225">
        <v>9.9499999999999993</v>
      </c>
      <c r="D92" s="210"/>
      <c r="E92" s="279"/>
      <c r="G92" s="279"/>
    </row>
    <row r="93" spans="1:43" s="211" customFormat="1">
      <c r="A93" s="293">
        <v>9781776934027</v>
      </c>
      <c r="B93" s="219" t="s">
        <v>2591</v>
      </c>
      <c r="C93" s="225">
        <v>9.9499999999999993</v>
      </c>
      <c r="D93" s="210"/>
      <c r="E93" s="279"/>
      <c r="G93" s="279"/>
    </row>
    <row r="94" spans="1:43" s="211" customFormat="1">
      <c r="A94" s="289"/>
      <c r="B94" s="250"/>
      <c r="C94" s="251"/>
      <c r="D94" s="252"/>
      <c r="E94" s="280"/>
      <c r="F94" s="252"/>
      <c r="G94" s="280"/>
      <c r="H94" s="252"/>
      <c r="I94" s="252"/>
      <c r="J94" s="252"/>
      <c r="K94" s="252"/>
      <c r="L94" s="252"/>
      <c r="M94" s="252"/>
      <c r="N94" s="252"/>
      <c r="O94" s="252"/>
      <c r="P94" s="252"/>
      <c r="Q94" s="252"/>
      <c r="R94" s="252"/>
      <c r="S94" s="252"/>
      <c r="T94" s="252"/>
      <c r="U94" s="252"/>
      <c r="V94" s="252"/>
      <c r="W94" s="252"/>
      <c r="X94" s="252"/>
      <c r="Y94" s="252"/>
      <c r="Z94" s="252"/>
      <c r="AA94" s="252"/>
      <c r="AB94" s="252"/>
      <c r="AC94" s="252"/>
      <c r="AD94" s="252"/>
      <c r="AE94" s="252"/>
      <c r="AF94" s="252"/>
      <c r="AG94" s="252"/>
      <c r="AH94" s="252"/>
      <c r="AI94" s="252"/>
      <c r="AJ94" s="252"/>
      <c r="AK94" s="252"/>
      <c r="AL94" s="252"/>
      <c r="AM94" s="252"/>
      <c r="AN94" s="252"/>
      <c r="AO94" s="252"/>
      <c r="AP94" s="252"/>
      <c r="AQ94" s="252"/>
    </row>
    <row r="95" spans="1:43" s="211" customFormat="1">
      <c r="A95" s="291" t="s">
        <v>2592</v>
      </c>
      <c r="B95" s="249"/>
      <c r="C95" s="254"/>
      <c r="D95" s="252"/>
      <c r="E95" s="280"/>
      <c r="F95" s="252"/>
      <c r="G95" s="280"/>
      <c r="H95" s="252"/>
      <c r="I95" s="252"/>
      <c r="J95" s="252"/>
      <c r="K95" s="252"/>
      <c r="L95" s="252"/>
      <c r="M95" s="252"/>
      <c r="N95" s="252"/>
      <c r="O95" s="252"/>
      <c r="P95" s="252"/>
      <c r="Q95" s="252"/>
      <c r="R95" s="252"/>
      <c r="S95" s="252"/>
      <c r="T95" s="252"/>
      <c r="U95" s="252"/>
      <c r="V95" s="252"/>
      <c r="W95" s="252"/>
      <c r="X95" s="252"/>
      <c r="Y95" s="252"/>
      <c r="Z95" s="252"/>
      <c r="AA95" s="252"/>
      <c r="AB95" s="252"/>
      <c r="AC95" s="252"/>
      <c r="AD95" s="252"/>
      <c r="AE95" s="252"/>
      <c r="AF95" s="252"/>
      <c r="AG95" s="252"/>
      <c r="AH95" s="252"/>
      <c r="AI95" s="252"/>
      <c r="AJ95" s="252"/>
      <c r="AK95" s="252"/>
      <c r="AL95" s="252"/>
      <c r="AM95" s="252"/>
      <c r="AN95" s="252"/>
      <c r="AO95" s="252"/>
      <c r="AP95" s="252"/>
      <c r="AQ95" s="252"/>
    </row>
    <row r="96" spans="1:43" s="211" customFormat="1">
      <c r="A96" s="293">
        <v>9781776934805</v>
      </c>
      <c r="B96" s="219" t="s">
        <v>2593</v>
      </c>
      <c r="C96" s="266">
        <v>599</v>
      </c>
      <c r="D96" s="248" t="s">
        <v>1135</v>
      </c>
      <c r="E96" s="280"/>
      <c r="G96" s="279"/>
    </row>
    <row r="97" spans="1:14" s="211" customFormat="1">
      <c r="A97" s="294"/>
      <c r="B97" s="257"/>
      <c r="C97" s="258"/>
      <c r="D97" s="210"/>
      <c r="E97" s="279"/>
      <c r="G97" s="279"/>
    </row>
    <row r="98" spans="1:14" s="211" customFormat="1">
      <c r="A98" s="288">
        <v>9781776936038</v>
      </c>
      <c r="B98" s="220" t="s">
        <v>2594</v>
      </c>
      <c r="C98" s="226">
        <v>79</v>
      </c>
      <c r="D98" s="248" t="s">
        <v>1135</v>
      </c>
      <c r="E98" s="313"/>
      <c r="G98" s="279"/>
    </row>
    <row r="99" spans="1:14" s="211" customFormat="1">
      <c r="A99" s="293">
        <v>9781776934065</v>
      </c>
      <c r="B99" s="219" t="s">
        <v>2595</v>
      </c>
      <c r="C99" s="225">
        <v>9.9499999999999993</v>
      </c>
      <c r="D99" s="248" t="s">
        <v>1135</v>
      </c>
      <c r="E99" s="279"/>
      <c r="G99" s="279"/>
    </row>
    <row r="100" spans="1:14" s="211" customFormat="1" ht="12" customHeight="1">
      <c r="A100" s="293">
        <v>9781776934072</v>
      </c>
      <c r="B100" s="219" t="s">
        <v>2596</v>
      </c>
      <c r="C100" s="225">
        <v>9.9499999999999993</v>
      </c>
      <c r="D100" s="248" t="s">
        <v>1135</v>
      </c>
      <c r="E100" s="314"/>
      <c r="F100" s="277"/>
      <c r="G100" s="281"/>
      <c r="H100" s="277"/>
      <c r="I100" s="277"/>
      <c r="J100" s="277"/>
      <c r="K100" s="277"/>
      <c r="L100" s="277"/>
      <c r="M100" s="277"/>
      <c r="N100" s="275"/>
    </row>
    <row r="101" spans="1:14" s="211" customFormat="1">
      <c r="A101" s="293">
        <v>9781776934058</v>
      </c>
      <c r="B101" s="219" t="s">
        <v>2597</v>
      </c>
      <c r="C101" s="225">
        <v>9.9499999999999993</v>
      </c>
      <c r="D101" s="248" t="s">
        <v>1135</v>
      </c>
      <c r="E101" s="279"/>
      <c r="G101" s="279"/>
    </row>
    <row r="102" spans="1:14" s="211" customFormat="1">
      <c r="A102" s="293">
        <v>9781776934089</v>
      </c>
      <c r="B102" s="219" t="s">
        <v>2598</v>
      </c>
      <c r="C102" s="225">
        <v>9.9499999999999993</v>
      </c>
      <c r="D102" s="248" t="s">
        <v>1135</v>
      </c>
      <c r="E102" s="279"/>
      <c r="G102" s="279"/>
    </row>
    <row r="103" spans="1:14" s="211" customFormat="1">
      <c r="A103" s="293">
        <v>9781776934430</v>
      </c>
      <c r="B103" s="219" t="s">
        <v>2599</v>
      </c>
      <c r="C103" s="225">
        <v>9.9499999999999993</v>
      </c>
      <c r="D103" s="248" t="s">
        <v>1135</v>
      </c>
      <c r="E103" s="315" t="s">
        <v>2600</v>
      </c>
      <c r="G103" s="279"/>
    </row>
    <row r="104" spans="1:14" s="211" customFormat="1" ht="12" customHeight="1">
      <c r="A104" s="293">
        <v>9781776934447</v>
      </c>
      <c r="B104" s="219" t="s">
        <v>2601</v>
      </c>
      <c r="C104" s="225">
        <v>9.9499999999999993</v>
      </c>
      <c r="D104" s="248" t="s">
        <v>1135</v>
      </c>
      <c r="E104" s="315" t="s">
        <v>2600</v>
      </c>
      <c r="G104" s="279"/>
      <c r="J104" s="274"/>
    </row>
    <row r="105" spans="1:14" s="211" customFormat="1">
      <c r="A105" s="293">
        <v>9781776934454</v>
      </c>
      <c r="B105" s="219" t="s">
        <v>2602</v>
      </c>
      <c r="C105" s="225">
        <v>9.9499999999999993</v>
      </c>
      <c r="D105" s="248" t="s">
        <v>1135</v>
      </c>
      <c r="E105" s="315" t="s">
        <v>2600</v>
      </c>
      <c r="G105" s="279"/>
    </row>
    <row r="106" spans="1:14" s="211" customFormat="1">
      <c r="A106" s="293">
        <v>9781776934461</v>
      </c>
      <c r="B106" s="219" t="s">
        <v>2603</v>
      </c>
      <c r="C106" s="225">
        <v>9.9499999999999993</v>
      </c>
      <c r="D106" s="248" t="s">
        <v>1135</v>
      </c>
      <c r="E106" s="315" t="s">
        <v>2600</v>
      </c>
      <c r="G106" s="279"/>
    </row>
    <row r="107" spans="1:14" s="211" customFormat="1">
      <c r="A107" s="294"/>
      <c r="B107" s="257"/>
      <c r="C107" s="258"/>
      <c r="D107" s="210"/>
      <c r="E107" s="316"/>
      <c r="G107" s="279"/>
    </row>
    <row r="108" spans="1:14" s="211" customFormat="1">
      <c r="A108" s="288">
        <v>9781776936045</v>
      </c>
      <c r="B108" s="220" t="s">
        <v>2604</v>
      </c>
      <c r="C108" s="226">
        <v>79</v>
      </c>
      <c r="D108" s="248" t="s">
        <v>1135</v>
      </c>
      <c r="E108" s="313"/>
      <c r="G108" s="279"/>
    </row>
    <row r="109" spans="1:14" s="211" customFormat="1">
      <c r="A109" s="293">
        <v>9781776934096</v>
      </c>
      <c r="B109" s="219" t="s">
        <v>2605</v>
      </c>
      <c r="C109" s="225">
        <v>9.9499999999999993</v>
      </c>
      <c r="D109" s="248" t="s">
        <v>1135</v>
      </c>
      <c r="E109" s="316"/>
      <c r="G109" s="279"/>
    </row>
    <row r="110" spans="1:14" s="211" customFormat="1">
      <c r="A110" s="293">
        <v>9781776934102</v>
      </c>
      <c r="B110" s="219" t="s">
        <v>2606</v>
      </c>
      <c r="C110" s="225">
        <v>9.9499999999999993</v>
      </c>
      <c r="D110" s="248" t="s">
        <v>1135</v>
      </c>
      <c r="E110" s="316"/>
      <c r="G110" s="279"/>
    </row>
    <row r="111" spans="1:14" s="211" customFormat="1">
      <c r="A111" s="293">
        <v>9781776934119</v>
      </c>
      <c r="B111" s="219" t="s">
        <v>2607</v>
      </c>
      <c r="C111" s="225">
        <v>9.9499999999999993</v>
      </c>
      <c r="D111" s="248" t="s">
        <v>1135</v>
      </c>
      <c r="E111" s="316"/>
      <c r="G111" s="279"/>
    </row>
    <row r="112" spans="1:14" s="211" customFormat="1">
      <c r="A112" s="293">
        <v>9781776934126</v>
      </c>
      <c r="B112" s="219" t="s">
        <v>2608</v>
      </c>
      <c r="C112" s="225">
        <v>9.9499999999999993</v>
      </c>
      <c r="D112" s="248" t="s">
        <v>1135</v>
      </c>
      <c r="E112" s="316"/>
      <c r="G112" s="279"/>
    </row>
    <row r="113" spans="1:7" s="211" customFormat="1">
      <c r="A113" s="293">
        <v>9781776934478</v>
      </c>
      <c r="B113" s="219" t="s">
        <v>2609</v>
      </c>
      <c r="C113" s="225">
        <v>9.9499999999999993</v>
      </c>
      <c r="D113" s="248" t="s">
        <v>1135</v>
      </c>
      <c r="E113" s="315" t="s">
        <v>2600</v>
      </c>
      <c r="G113" s="279"/>
    </row>
    <row r="114" spans="1:7" s="211" customFormat="1">
      <c r="A114" s="293">
        <v>9781776934485</v>
      </c>
      <c r="B114" s="219" t="s">
        <v>2610</v>
      </c>
      <c r="C114" s="225">
        <v>9.9499999999999993</v>
      </c>
      <c r="D114" s="248" t="s">
        <v>1135</v>
      </c>
      <c r="E114" s="315" t="s">
        <v>2600</v>
      </c>
      <c r="G114" s="279"/>
    </row>
    <row r="115" spans="1:7" s="211" customFormat="1">
      <c r="A115" s="293">
        <v>9781776934492</v>
      </c>
      <c r="B115" s="219" t="s">
        <v>2611</v>
      </c>
      <c r="C115" s="225">
        <v>9.9499999999999993</v>
      </c>
      <c r="D115" s="248" t="s">
        <v>1135</v>
      </c>
      <c r="E115" s="315" t="s">
        <v>2600</v>
      </c>
      <c r="G115" s="279"/>
    </row>
    <row r="116" spans="1:7" s="211" customFormat="1">
      <c r="A116" s="293">
        <v>9781776934508</v>
      </c>
      <c r="B116" s="219" t="s">
        <v>2612</v>
      </c>
      <c r="C116" s="225">
        <v>9.9499999999999993</v>
      </c>
      <c r="D116" s="248" t="s">
        <v>1135</v>
      </c>
      <c r="E116" s="315" t="s">
        <v>2600</v>
      </c>
      <c r="G116" s="279"/>
    </row>
    <row r="117" spans="1:7" s="211" customFormat="1">
      <c r="A117" s="294"/>
      <c r="B117" s="257"/>
      <c r="C117" s="258"/>
      <c r="D117" s="210"/>
      <c r="E117" s="316"/>
      <c r="G117" s="279"/>
    </row>
    <row r="118" spans="1:7" s="211" customFormat="1">
      <c r="A118" s="288">
        <v>9781776936052</v>
      </c>
      <c r="B118" s="220" t="s">
        <v>2613</v>
      </c>
      <c r="C118" s="226">
        <v>79</v>
      </c>
      <c r="D118" s="248" t="s">
        <v>1135</v>
      </c>
      <c r="E118" s="313"/>
      <c r="G118" s="279"/>
    </row>
    <row r="119" spans="1:7" s="211" customFormat="1">
      <c r="A119" s="293">
        <v>9781776934140</v>
      </c>
      <c r="B119" s="219" t="s">
        <v>2614</v>
      </c>
      <c r="C119" s="225">
        <v>9.9499999999999993</v>
      </c>
      <c r="D119" s="248" t="s">
        <v>1135</v>
      </c>
      <c r="E119" s="316"/>
      <c r="G119" s="279"/>
    </row>
    <row r="120" spans="1:7" s="211" customFormat="1">
      <c r="A120" s="293">
        <v>9781776934133</v>
      </c>
      <c r="B120" s="219" t="s">
        <v>2615</v>
      </c>
      <c r="C120" s="225">
        <v>9.9499999999999993</v>
      </c>
      <c r="D120" s="248" t="s">
        <v>1135</v>
      </c>
      <c r="E120" s="316"/>
      <c r="G120" s="279"/>
    </row>
    <row r="121" spans="1:7" s="211" customFormat="1">
      <c r="A121" s="293">
        <v>9781776934157</v>
      </c>
      <c r="B121" s="219" t="s">
        <v>2616</v>
      </c>
      <c r="C121" s="225">
        <v>9.9499999999999993</v>
      </c>
      <c r="D121" s="248" t="s">
        <v>1135</v>
      </c>
      <c r="E121" s="316"/>
      <c r="G121" s="279"/>
    </row>
    <row r="122" spans="1:7" s="211" customFormat="1">
      <c r="A122" s="293">
        <v>9781776934164</v>
      </c>
      <c r="B122" s="219" t="s">
        <v>2617</v>
      </c>
      <c r="C122" s="225">
        <v>9.9499999999999993</v>
      </c>
      <c r="D122" s="248" t="s">
        <v>1135</v>
      </c>
      <c r="E122" s="316"/>
      <c r="G122" s="279"/>
    </row>
    <row r="123" spans="1:7" s="211" customFormat="1">
      <c r="A123" s="293">
        <v>9781776934515</v>
      </c>
      <c r="B123" s="219" t="s">
        <v>2618</v>
      </c>
      <c r="C123" s="225">
        <v>9.9499999999999993</v>
      </c>
      <c r="D123" s="248" t="s">
        <v>1135</v>
      </c>
      <c r="E123" s="315" t="s">
        <v>2600</v>
      </c>
      <c r="G123" s="279"/>
    </row>
    <row r="124" spans="1:7" s="211" customFormat="1">
      <c r="A124" s="293">
        <v>9781776934522</v>
      </c>
      <c r="B124" s="219" t="s">
        <v>2619</v>
      </c>
      <c r="C124" s="225">
        <v>9.9499999999999993</v>
      </c>
      <c r="D124" s="248" t="s">
        <v>1135</v>
      </c>
      <c r="E124" s="315" t="s">
        <v>2600</v>
      </c>
      <c r="G124" s="279"/>
    </row>
    <row r="125" spans="1:7" s="211" customFormat="1">
      <c r="A125" s="293">
        <v>9781776934539</v>
      </c>
      <c r="B125" s="219" t="s">
        <v>2620</v>
      </c>
      <c r="C125" s="225">
        <v>9.9499999999999993</v>
      </c>
      <c r="D125" s="248" t="s">
        <v>1135</v>
      </c>
      <c r="E125" s="315" t="s">
        <v>2600</v>
      </c>
      <c r="G125" s="279"/>
    </row>
    <row r="126" spans="1:7" s="211" customFormat="1">
      <c r="A126" s="293">
        <v>9781776934546</v>
      </c>
      <c r="B126" s="219" t="s">
        <v>2621</v>
      </c>
      <c r="C126" s="225">
        <v>9.9499999999999993</v>
      </c>
      <c r="D126" s="248" t="s">
        <v>1135</v>
      </c>
      <c r="E126" s="315" t="s">
        <v>2600</v>
      </c>
      <c r="G126" s="279"/>
    </row>
    <row r="127" spans="1:7" s="211" customFormat="1">
      <c r="A127" s="294"/>
      <c r="B127" s="257"/>
      <c r="C127" s="258"/>
      <c r="D127" s="210"/>
      <c r="E127" s="316"/>
      <c r="G127" s="279"/>
    </row>
    <row r="128" spans="1:7" s="211" customFormat="1">
      <c r="A128" s="288">
        <v>9781776936069</v>
      </c>
      <c r="B128" s="220" t="s">
        <v>2622</v>
      </c>
      <c r="C128" s="226">
        <v>79</v>
      </c>
      <c r="D128" s="248" t="s">
        <v>1135</v>
      </c>
      <c r="E128" s="313"/>
      <c r="G128" s="279"/>
    </row>
    <row r="129" spans="1:7" s="211" customFormat="1">
      <c r="A129" s="293">
        <v>9781776934195</v>
      </c>
      <c r="B129" s="219" t="s">
        <v>2623</v>
      </c>
      <c r="C129" s="225">
        <v>9.9499999999999993</v>
      </c>
      <c r="D129" s="248" t="s">
        <v>1135</v>
      </c>
      <c r="E129" s="316"/>
      <c r="G129" s="279"/>
    </row>
    <row r="130" spans="1:7" s="211" customFormat="1">
      <c r="A130" s="293">
        <v>9781776934171</v>
      </c>
      <c r="B130" s="219" t="s">
        <v>2624</v>
      </c>
      <c r="C130" s="225">
        <v>9.9499999999999993</v>
      </c>
      <c r="D130" s="248" t="s">
        <v>1135</v>
      </c>
      <c r="E130" s="316"/>
      <c r="G130" s="279"/>
    </row>
    <row r="131" spans="1:7" s="211" customFormat="1">
      <c r="A131" s="293">
        <v>9781776934188</v>
      </c>
      <c r="B131" s="219" t="s">
        <v>2625</v>
      </c>
      <c r="C131" s="225">
        <v>9.9499999999999993</v>
      </c>
      <c r="D131" s="248" t="s">
        <v>1135</v>
      </c>
      <c r="E131" s="316"/>
      <c r="G131" s="279"/>
    </row>
    <row r="132" spans="1:7" s="211" customFormat="1">
      <c r="A132" s="293">
        <v>9781776934201</v>
      </c>
      <c r="B132" s="219" t="s">
        <v>2626</v>
      </c>
      <c r="C132" s="225">
        <v>9.9499999999999993</v>
      </c>
      <c r="D132" s="248" t="s">
        <v>1135</v>
      </c>
      <c r="E132" s="316"/>
      <c r="G132" s="279"/>
    </row>
    <row r="133" spans="1:7" s="211" customFormat="1">
      <c r="A133" s="293">
        <v>9781776934553</v>
      </c>
      <c r="B133" s="219" t="s">
        <v>2627</v>
      </c>
      <c r="C133" s="225">
        <v>9.9499999999999993</v>
      </c>
      <c r="D133" s="248" t="s">
        <v>1135</v>
      </c>
      <c r="E133" s="315" t="s">
        <v>2600</v>
      </c>
      <c r="G133" s="279"/>
    </row>
    <row r="134" spans="1:7" s="211" customFormat="1">
      <c r="A134" s="293">
        <v>9781776934560</v>
      </c>
      <c r="B134" s="219" t="s">
        <v>2628</v>
      </c>
      <c r="C134" s="225">
        <v>9.9499999999999993</v>
      </c>
      <c r="D134" s="248" t="s">
        <v>1135</v>
      </c>
      <c r="E134" s="315" t="s">
        <v>2600</v>
      </c>
      <c r="G134" s="279"/>
    </row>
    <row r="135" spans="1:7" s="211" customFormat="1">
      <c r="A135" s="293">
        <v>9781776934577</v>
      </c>
      <c r="B135" s="219" t="s">
        <v>2629</v>
      </c>
      <c r="C135" s="225">
        <v>9.9499999999999993</v>
      </c>
      <c r="D135" s="248" t="s">
        <v>1135</v>
      </c>
      <c r="E135" s="315" t="s">
        <v>2600</v>
      </c>
      <c r="G135" s="279"/>
    </row>
    <row r="136" spans="1:7" s="211" customFormat="1">
      <c r="A136" s="293">
        <v>9781776934584</v>
      </c>
      <c r="B136" s="219" t="s">
        <v>2630</v>
      </c>
      <c r="C136" s="225">
        <v>9.9499999999999993</v>
      </c>
      <c r="D136" s="248" t="s">
        <v>1135</v>
      </c>
      <c r="E136" s="315" t="s">
        <v>2600</v>
      </c>
      <c r="G136" s="279"/>
    </row>
    <row r="137" spans="1:7" s="211" customFormat="1">
      <c r="A137" s="294"/>
      <c r="B137" s="257"/>
      <c r="C137" s="258"/>
      <c r="D137" s="210"/>
      <c r="E137" s="316"/>
      <c r="G137" s="279"/>
    </row>
    <row r="138" spans="1:7" s="211" customFormat="1">
      <c r="A138" s="288">
        <v>9781776936076</v>
      </c>
      <c r="B138" s="220" t="s">
        <v>2631</v>
      </c>
      <c r="C138" s="226">
        <v>79</v>
      </c>
      <c r="D138" s="248" t="s">
        <v>1135</v>
      </c>
      <c r="E138" s="313"/>
      <c r="G138" s="279"/>
    </row>
    <row r="139" spans="1:7" s="211" customFormat="1">
      <c r="A139" s="293">
        <v>9781776934225</v>
      </c>
      <c r="B139" s="219" t="s">
        <v>2632</v>
      </c>
      <c r="C139" s="225">
        <v>9.9499999999999993</v>
      </c>
      <c r="D139" s="248" t="s">
        <v>1135</v>
      </c>
      <c r="E139" s="317"/>
      <c r="G139" s="279"/>
    </row>
    <row r="140" spans="1:7" s="211" customFormat="1">
      <c r="A140" s="293">
        <v>9781776934232</v>
      </c>
      <c r="B140" s="219" t="s">
        <v>2633</v>
      </c>
      <c r="C140" s="225">
        <v>9.9499999999999993</v>
      </c>
      <c r="D140" s="248" t="s">
        <v>1135</v>
      </c>
      <c r="E140" s="317"/>
      <c r="G140" s="279"/>
    </row>
    <row r="141" spans="1:7" s="211" customFormat="1">
      <c r="A141" s="293">
        <v>9781776934249</v>
      </c>
      <c r="B141" s="219" t="s">
        <v>2634</v>
      </c>
      <c r="C141" s="225">
        <v>9.9499999999999993</v>
      </c>
      <c r="D141" s="248" t="s">
        <v>1135</v>
      </c>
      <c r="E141" s="317"/>
      <c r="G141" s="279"/>
    </row>
    <row r="142" spans="1:7" s="211" customFormat="1">
      <c r="A142" s="293">
        <v>9781776934218</v>
      </c>
      <c r="B142" s="219" t="s">
        <v>2635</v>
      </c>
      <c r="C142" s="225">
        <v>9.9499999999999993</v>
      </c>
      <c r="D142" s="248" t="s">
        <v>1135</v>
      </c>
      <c r="E142" s="317"/>
      <c r="G142" s="279"/>
    </row>
    <row r="143" spans="1:7" s="211" customFormat="1">
      <c r="A143" s="293">
        <v>9781776934591</v>
      </c>
      <c r="B143" s="219" t="s">
        <v>2636</v>
      </c>
      <c r="C143" s="225">
        <v>9.9499999999999993</v>
      </c>
      <c r="D143" s="248" t="s">
        <v>1135</v>
      </c>
      <c r="E143" s="315" t="s">
        <v>2600</v>
      </c>
      <c r="G143" s="279"/>
    </row>
    <row r="144" spans="1:7" s="211" customFormat="1">
      <c r="A144" s="293">
        <v>9781776934607</v>
      </c>
      <c r="B144" s="219" t="s">
        <v>2637</v>
      </c>
      <c r="C144" s="225">
        <v>9.9499999999999993</v>
      </c>
      <c r="D144" s="248" t="s">
        <v>1135</v>
      </c>
      <c r="E144" s="315" t="s">
        <v>2600</v>
      </c>
      <c r="G144" s="279"/>
    </row>
    <row r="145" spans="1:7" s="211" customFormat="1">
      <c r="A145" s="293">
        <v>9781776934614</v>
      </c>
      <c r="B145" s="219" t="s">
        <v>2638</v>
      </c>
      <c r="C145" s="225">
        <v>9.9499999999999993</v>
      </c>
      <c r="D145" s="248" t="s">
        <v>1135</v>
      </c>
      <c r="E145" s="315" t="s">
        <v>2600</v>
      </c>
      <c r="G145" s="279"/>
    </row>
    <row r="146" spans="1:7" s="211" customFormat="1">
      <c r="A146" s="293">
        <v>9781776934621</v>
      </c>
      <c r="B146" s="219" t="s">
        <v>2639</v>
      </c>
      <c r="C146" s="225">
        <v>9.9499999999999993</v>
      </c>
      <c r="D146" s="248" t="s">
        <v>1135</v>
      </c>
      <c r="E146" s="315" t="s">
        <v>2600</v>
      </c>
      <c r="G146" s="279"/>
    </row>
    <row r="147" spans="1:7" s="211" customFormat="1">
      <c r="A147" s="294"/>
      <c r="B147" s="257"/>
      <c r="C147" s="258"/>
      <c r="D147" s="210"/>
      <c r="E147" s="316"/>
      <c r="G147" s="279"/>
    </row>
    <row r="148" spans="1:7" s="211" customFormat="1">
      <c r="A148" s="288">
        <v>9781776936083</v>
      </c>
      <c r="B148" s="220" t="s">
        <v>2640</v>
      </c>
      <c r="C148" s="226">
        <v>79</v>
      </c>
      <c r="D148" s="248" t="s">
        <v>1135</v>
      </c>
      <c r="E148" s="313"/>
      <c r="G148" s="279"/>
    </row>
    <row r="149" spans="1:7" s="211" customFormat="1">
      <c r="A149" s="293">
        <v>9781776934256</v>
      </c>
      <c r="B149" s="219" t="s">
        <v>2641</v>
      </c>
      <c r="C149" s="225">
        <v>9.9499999999999993</v>
      </c>
      <c r="D149" s="248" t="s">
        <v>1135</v>
      </c>
      <c r="E149" s="316"/>
      <c r="G149" s="279"/>
    </row>
    <row r="150" spans="1:7" s="211" customFormat="1">
      <c r="A150" s="293">
        <v>9781776934263</v>
      </c>
      <c r="B150" s="219" t="s">
        <v>2642</v>
      </c>
      <c r="C150" s="225">
        <v>9.9499999999999993</v>
      </c>
      <c r="D150" s="248" t="s">
        <v>1135</v>
      </c>
      <c r="E150" s="316"/>
      <c r="G150" s="279"/>
    </row>
    <row r="151" spans="1:7" s="211" customFormat="1">
      <c r="A151" s="293">
        <v>9781776934270</v>
      </c>
      <c r="B151" s="219" t="s">
        <v>2643</v>
      </c>
      <c r="C151" s="225">
        <v>9.9499999999999993</v>
      </c>
      <c r="D151" s="248" t="s">
        <v>1135</v>
      </c>
      <c r="E151" s="316"/>
      <c r="G151" s="279"/>
    </row>
    <row r="152" spans="1:7" s="211" customFormat="1">
      <c r="A152" s="293">
        <v>9781776934287</v>
      </c>
      <c r="B152" s="219" t="s">
        <v>2644</v>
      </c>
      <c r="C152" s="225">
        <v>9.9499999999999993</v>
      </c>
      <c r="D152" s="248" t="s">
        <v>1135</v>
      </c>
      <c r="E152" s="316"/>
      <c r="G152" s="279"/>
    </row>
    <row r="153" spans="1:7" s="211" customFormat="1">
      <c r="A153" s="293">
        <v>9781776934638</v>
      </c>
      <c r="B153" s="219" t="s">
        <v>2645</v>
      </c>
      <c r="C153" s="225">
        <v>9.9499999999999993</v>
      </c>
      <c r="D153" s="248" t="s">
        <v>1135</v>
      </c>
      <c r="E153" s="315" t="s">
        <v>2600</v>
      </c>
      <c r="G153" s="279"/>
    </row>
    <row r="154" spans="1:7" s="211" customFormat="1">
      <c r="A154" s="293">
        <v>9781776934645</v>
      </c>
      <c r="B154" s="219" t="s">
        <v>2646</v>
      </c>
      <c r="C154" s="225">
        <v>9.9499999999999993</v>
      </c>
      <c r="D154" s="248" t="s">
        <v>1135</v>
      </c>
      <c r="E154" s="315" t="s">
        <v>2600</v>
      </c>
      <c r="G154" s="279"/>
    </row>
    <row r="155" spans="1:7" s="211" customFormat="1">
      <c r="A155" s="293">
        <v>9781776934652</v>
      </c>
      <c r="B155" s="219" t="s">
        <v>2647</v>
      </c>
      <c r="C155" s="225">
        <v>9.9499999999999993</v>
      </c>
      <c r="D155" s="248" t="s">
        <v>1135</v>
      </c>
      <c r="E155" s="315" t="s">
        <v>2600</v>
      </c>
      <c r="G155" s="279"/>
    </row>
    <row r="156" spans="1:7" s="211" customFormat="1">
      <c r="A156" s="293">
        <v>9781776934669</v>
      </c>
      <c r="B156" s="219" t="s">
        <v>2648</v>
      </c>
      <c r="C156" s="225">
        <v>9.9499999999999993</v>
      </c>
      <c r="D156" s="248" t="s">
        <v>1135</v>
      </c>
      <c r="E156" s="315" t="s">
        <v>2600</v>
      </c>
      <c r="G156" s="279"/>
    </row>
    <row r="157" spans="1:7" s="211" customFormat="1">
      <c r="A157" s="294"/>
      <c r="B157" s="257"/>
      <c r="C157" s="258"/>
      <c r="D157" s="210"/>
      <c r="E157" s="279"/>
      <c r="G157" s="279"/>
    </row>
    <row r="158" spans="1:7" s="211" customFormat="1">
      <c r="A158" s="288">
        <v>9781776936090</v>
      </c>
      <c r="B158" s="220" t="s">
        <v>2649</v>
      </c>
      <c r="C158" s="226">
        <v>79</v>
      </c>
      <c r="D158" s="248" t="s">
        <v>1135</v>
      </c>
      <c r="E158" s="313"/>
      <c r="G158" s="279"/>
    </row>
    <row r="159" spans="1:7" s="211" customFormat="1">
      <c r="A159" s="293">
        <v>9781776934294</v>
      </c>
      <c r="B159" s="219" t="s">
        <v>2650</v>
      </c>
      <c r="C159" s="225">
        <v>9.9499999999999993</v>
      </c>
      <c r="D159" s="248" t="s">
        <v>1135</v>
      </c>
      <c r="E159" s="316"/>
      <c r="G159" s="279"/>
    </row>
    <row r="160" spans="1:7" s="211" customFormat="1">
      <c r="A160" s="293">
        <v>9781776934300</v>
      </c>
      <c r="B160" s="219" t="s">
        <v>2651</v>
      </c>
      <c r="C160" s="225">
        <v>9.9499999999999993</v>
      </c>
      <c r="D160" s="248" t="s">
        <v>1135</v>
      </c>
      <c r="E160" s="316"/>
      <c r="G160" s="279"/>
    </row>
    <row r="161" spans="1:7" s="211" customFormat="1">
      <c r="A161" s="293">
        <v>9781776934317</v>
      </c>
      <c r="B161" s="219" t="s">
        <v>2652</v>
      </c>
      <c r="C161" s="225">
        <v>9.9499999999999993</v>
      </c>
      <c r="D161" s="248" t="s">
        <v>1135</v>
      </c>
      <c r="E161" s="316"/>
      <c r="G161" s="279"/>
    </row>
    <row r="162" spans="1:7" s="211" customFormat="1">
      <c r="A162" s="293">
        <v>9781776934324</v>
      </c>
      <c r="B162" s="219" t="s">
        <v>2653</v>
      </c>
      <c r="C162" s="225">
        <v>9.9499999999999993</v>
      </c>
      <c r="D162" s="248" t="s">
        <v>1135</v>
      </c>
      <c r="E162" s="316"/>
      <c r="G162" s="279"/>
    </row>
    <row r="163" spans="1:7" s="211" customFormat="1">
      <c r="A163" s="293">
        <v>9781776934676</v>
      </c>
      <c r="B163" s="219" t="s">
        <v>2654</v>
      </c>
      <c r="C163" s="225">
        <v>9.9499999999999993</v>
      </c>
      <c r="D163" s="248" t="s">
        <v>1135</v>
      </c>
      <c r="E163" s="315" t="s">
        <v>2600</v>
      </c>
      <c r="G163" s="279"/>
    </row>
    <row r="164" spans="1:7" s="211" customFormat="1">
      <c r="A164" s="293">
        <v>9781776934683</v>
      </c>
      <c r="B164" s="219" t="s">
        <v>2655</v>
      </c>
      <c r="C164" s="225">
        <v>9.9499999999999993</v>
      </c>
      <c r="D164" s="248" t="s">
        <v>1135</v>
      </c>
      <c r="E164" s="315" t="s">
        <v>2600</v>
      </c>
      <c r="G164" s="279"/>
    </row>
    <row r="165" spans="1:7" s="211" customFormat="1">
      <c r="A165" s="293">
        <v>9781776934690</v>
      </c>
      <c r="B165" s="219" t="s">
        <v>2656</v>
      </c>
      <c r="C165" s="225">
        <v>9.9499999999999993</v>
      </c>
      <c r="D165" s="248" t="s">
        <v>1135</v>
      </c>
      <c r="E165" s="315" t="s">
        <v>2600</v>
      </c>
      <c r="G165" s="279"/>
    </row>
    <row r="166" spans="1:7" s="211" customFormat="1">
      <c r="A166" s="293">
        <v>9781776934706</v>
      </c>
      <c r="B166" s="219" t="s">
        <v>2657</v>
      </c>
      <c r="C166" s="225">
        <v>9.9499999999999993</v>
      </c>
      <c r="D166" s="248" t="s">
        <v>1135</v>
      </c>
      <c r="E166" s="315" t="s">
        <v>2600</v>
      </c>
      <c r="G166" s="279"/>
    </row>
    <row r="167" spans="1:7" s="211" customFormat="1">
      <c r="A167" s="294"/>
      <c r="B167" s="257"/>
      <c r="C167" s="258"/>
      <c r="D167" s="210"/>
      <c r="E167" s="316"/>
      <c r="G167" s="279"/>
    </row>
    <row r="168" spans="1:7" s="211" customFormat="1">
      <c r="A168" s="288">
        <v>9781776936106</v>
      </c>
      <c r="B168" s="220" t="s">
        <v>2658</v>
      </c>
      <c r="C168" s="226">
        <v>79</v>
      </c>
      <c r="D168" s="248" t="s">
        <v>1135</v>
      </c>
      <c r="E168" s="313"/>
      <c r="G168" s="279"/>
    </row>
    <row r="169" spans="1:7" s="211" customFormat="1">
      <c r="A169" s="293">
        <v>9781776934331</v>
      </c>
      <c r="B169" s="219" t="s">
        <v>2659</v>
      </c>
      <c r="C169" s="225">
        <v>9.9499999999999993</v>
      </c>
      <c r="D169" s="248" t="s">
        <v>1135</v>
      </c>
      <c r="E169" s="316"/>
      <c r="G169" s="279"/>
    </row>
    <row r="170" spans="1:7" s="211" customFormat="1">
      <c r="A170" s="293">
        <v>9781776934348</v>
      </c>
      <c r="B170" s="219" t="s">
        <v>2660</v>
      </c>
      <c r="C170" s="225">
        <v>9.9499999999999993</v>
      </c>
      <c r="D170" s="248" t="s">
        <v>1135</v>
      </c>
      <c r="E170" s="316"/>
      <c r="G170" s="279"/>
    </row>
    <row r="171" spans="1:7" s="211" customFormat="1">
      <c r="A171" s="293">
        <v>9781776934355</v>
      </c>
      <c r="B171" s="219" t="s">
        <v>2661</v>
      </c>
      <c r="C171" s="225">
        <v>9.9499999999999993</v>
      </c>
      <c r="D171" s="248" t="s">
        <v>1135</v>
      </c>
      <c r="E171" s="316"/>
      <c r="G171" s="279"/>
    </row>
    <row r="172" spans="1:7" s="211" customFormat="1">
      <c r="A172" s="293">
        <v>9781776934362</v>
      </c>
      <c r="B172" s="219" t="s">
        <v>2662</v>
      </c>
      <c r="C172" s="225">
        <v>9.9499999999999993</v>
      </c>
      <c r="D172" s="248" t="s">
        <v>1135</v>
      </c>
      <c r="E172" s="316"/>
      <c r="G172" s="279"/>
    </row>
    <row r="173" spans="1:7" s="211" customFormat="1">
      <c r="A173" s="293">
        <v>9781776934713</v>
      </c>
      <c r="B173" s="219" t="s">
        <v>2663</v>
      </c>
      <c r="C173" s="225">
        <v>9.9499999999999993</v>
      </c>
      <c r="D173" s="248" t="s">
        <v>1135</v>
      </c>
      <c r="E173" s="315" t="s">
        <v>2600</v>
      </c>
      <c r="G173" s="279"/>
    </row>
    <row r="174" spans="1:7" s="211" customFormat="1">
      <c r="A174" s="293">
        <v>9781776934720</v>
      </c>
      <c r="B174" s="219" t="s">
        <v>2664</v>
      </c>
      <c r="C174" s="225">
        <v>9.9499999999999993</v>
      </c>
      <c r="D174" s="248" t="s">
        <v>1135</v>
      </c>
      <c r="E174" s="315" t="s">
        <v>2600</v>
      </c>
      <c r="G174" s="279"/>
    </row>
    <row r="175" spans="1:7" s="211" customFormat="1">
      <c r="A175" s="293">
        <v>9781776934737</v>
      </c>
      <c r="B175" s="219" t="s">
        <v>2665</v>
      </c>
      <c r="C175" s="225">
        <v>9.9499999999999993</v>
      </c>
      <c r="D175" s="248" t="s">
        <v>1135</v>
      </c>
      <c r="E175" s="315" t="s">
        <v>2600</v>
      </c>
      <c r="G175" s="279"/>
    </row>
    <row r="176" spans="1:7" s="211" customFormat="1">
      <c r="A176" s="293">
        <v>9781776934744</v>
      </c>
      <c r="B176" s="219" t="s">
        <v>2666</v>
      </c>
      <c r="C176" s="225">
        <v>9.9499999999999993</v>
      </c>
      <c r="D176" s="248" t="s">
        <v>1135</v>
      </c>
      <c r="E176" s="315" t="s">
        <v>2600</v>
      </c>
      <c r="G176" s="279"/>
    </row>
    <row r="177" spans="1:43" s="211" customFormat="1">
      <c r="A177" s="289"/>
      <c r="B177" s="250"/>
      <c r="C177" s="258"/>
      <c r="D177" s="270"/>
      <c r="E177" s="280"/>
      <c r="F177" s="252"/>
      <c r="G177" s="280"/>
      <c r="H177" s="252"/>
      <c r="I177" s="252"/>
      <c r="J177" s="252"/>
      <c r="K177" s="252"/>
      <c r="L177" s="252"/>
      <c r="M177" s="252"/>
      <c r="N177" s="252"/>
      <c r="O177" s="252"/>
      <c r="P177" s="252"/>
      <c r="Q177" s="252"/>
      <c r="R177" s="252"/>
      <c r="S177" s="252"/>
      <c r="T177" s="252"/>
      <c r="U177" s="252"/>
      <c r="V177" s="252"/>
      <c r="W177" s="252"/>
      <c r="X177" s="252"/>
      <c r="Y177" s="252"/>
      <c r="Z177" s="252"/>
      <c r="AA177" s="252"/>
      <c r="AB177" s="252"/>
      <c r="AC177" s="252"/>
      <c r="AD177" s="252"/>
      <c r="AE177" s="252"/>
      <c r="AF177" s="252"/>
      <c r="AG177" s="252"/>
      <c r="AH177" s="252"/>
      <c r="AI177" s="252"/>
      <c r="AJ177" s="252"/>
      <c r="AK177" s="252"/>
      <c r="AL177" s="252"/>
      <c r="AM177" s="252"/>
      <c r="AN177" s="252"/>
      <c r="AO177" s="252"/>
      <c r="AP177" s="252"/>
      <c r="AQ177" s="252"/>
    </row>
    <row r="178" spans="1:43" s="211" customFormat="1">
      <c r="A178" s="309" t="s">
        <v>2517</v>
      </c>
      <c r="B178" s="249" t="s">
        <v>2667</v>
      </c>
      <c r="C178" s="254"/>
      <c r="D178" s="252"/>
      <c r="E178" s="280"/>
      <c r="F178" s="210"/>
      <c r="G178" s="278"/>
      <c r="H178" s="252"/>
      <c r="I178" s="252"/>
      <c r="J178" s="252"/>
      <c r="K178" s="252"/>
      <c r="L178" s="252"/>
      <c r="M178" s="252"/>
      <c r="N178" s="252"/>
      <c r="O178" s="252"/>
      <c r="P178" s="252"/>
      <c r="Q178" s="252"/>
      <c r="R178" s="252"/>
      <c r="S178" s="252"/>
      <c r="T178" s="252"/>
      <c r="U178" s="252"/>
      <c r="V178" s="252"/>
      <c r="W178" s="252"/>
      <c r="X178" s="252"/>
      <c r="Y178" s="252"/>
      <c r="Z178" s="252"/>
      <c r="AA178" s="252"/>
      <c r="AB178" s="252"/>
      <c r="AC178" s="252"/>
      <c r="AD178" s="252"/>
      <c r="AE178" s="252"/>
      <c r="AF178" s="252"/>
      <c r="AG178" s="252"/>
      <c r="AH178" s="252"/>
      <c r="AI178" s="252"/>
      <c r="AJ178" s="252"/>
      <c r="AK178" s="252"/>
      <c r="AL178" s="252"/>
      <c r="AM178" s="252"/>
      <c r="AN178" s="252"/>
      <c r="AO178" s="252"/>
      <c r="AP178" s="252"/>
      <c r="AQ178" s="252"/>
    </row>
    <row r="179" spans="1:43" s="211" customFormat="1">
      <c r="A179" s="293">
        <v>9781776934041</v>
      </c>
      <c r="B179" s="219" t="s">
        <v>2668</v>
      </c>
      <c r="C179" s="210"/>
      <c r="D179" s="248" t="s">
        <v>1135</v>
      </c>
      <c r="E179" s="320" t="s">
        <v>2669</v>
      </c>
      <c r="F179" s="210"/>
      <c r="G179" s="278"/>
    </row>
    <row r="180" spans="1:43" s="211" customFormat="1">
      <c r="A180" s="310"/>
      <c r="B180" s="257"/>
      <c r="C180" s="258"/>
      <c r="D180" s="210"/>
      <c r="E180" s="279"/>
      <c r="G180" s="279"/>
    </row>
    <row r="181" spans="1:43" s="211" customFormat="1">
      <c r="A181" s="295" t="s">
        <v>2670</v>
      </c>
      <c r="B181" s="220" t="s">
        <v>2671</v>
      </c>
      <c r="C181" s="226" t="s">
        <v>2670</v>
      </c>
      <c r="E181" s="313" t="s">
        <v>2669</v>
      </c>
      <c r="G181" s="279"/>
    </row>
    <row r="182" spans="1:43" s="211" customFormat="1">
      <c r="A182" s="292">
        <v>9781776935284</v>
      </c>
      <c r="B182" s="212" t="s">
        <v>2672</v>
      </c>
      <c r="C182" s="225">
        <v>9.9499999999999993</v>
      </c>
      <c r="D182" s="248" t="s">
        <v>1135</v>
      </c>
      <c r="E182" s="315" t="s">
        <v>2673</v>
      </c>
      <c r="F182" s="211" t="s">
        <v>2674</v>
      </c>
      <c r="G182" s="279"/>
    </row>
    <row r="183" spans="1:43" s="211" customFormat="1">
      <c r="A183" s="292">
        <v>9781776935291</v>
      </c>
      <c r="B183" s="212" t="s">
        <v>2675</v>
      </c>
      <c r="C183" s="225">
        <v>9.9499999999999993</v>
      </c>
      <c r="D183" s="248" t="s">
        <v>1135</v>
      </c>
      <c r="E183" s="315" t="s">
        <v>2673</v>
      </c>
      <c r="G183" s="279"/>
    </row>
    <row r="184" spans="1:43" s="211" customFormat="1">
      <c r="A184" s="292">
        <v>9781776935154</v>
      </c>
      <c r="B184" s="212" t="s">
        <v>2676</v>
      </c>
      <c r="C184" s="225">
        <v>9.9499999999999993</v>
      </c>
      <c r="D184" s="248" t="s">
        <v>1135</v>
      </c>
      <c r="E184" s="315" t="s">
        <v>2673</v>
      </c>
      <c r="G184" s="279"/>
    </row>
    <row r="185" spans="1:43" s="211" customFormat="1">
      <c r="A185" s="292">
        <v>9781776935253</v>
      </c>
      <c r="B185" s="212" t="s">
        <v>2677</v>
      </c>
      <c r="C185" s="225">
        <v>9.9499999999999993</v>
      </c>
      <c r="D185" s="248" t="s">
        <v>1135</v>
      </c>
      <c r="E185" s="315" t="s">
        <v>2673</v>
      </c>
      <c r="G185" s="279"/>
    </row>
    <row r="186" spans="1:43" s="211" customFormat="1">
      <c r="A186" s="292">
        <v>9781776935246</v>
      </c>
      <c r="B186" s="212" t="s">
        <v>2678</v>
      </c>
      <c r="C186" s="225">
        <v>9.9499999999999993</v>
      </c>
      <c r="D186" s="248" t="s">
        <v>1135</v>
      </c>
      <c r="E186" s="315" t="s">
        <v>2673</v>
      </c>
      <c r="G186" s="279"/>
    </row>
    <row r="187" spans="1:43" s="211" customFormat="1">
      <c r="A187" s="292">
        <v>9781776935161</v>
      </c>
      <c r="B187" s="212" t="s">
        <v>2679</v>
      </c>
      <c r="C187" s="225">
        <v>9.9499999999999993</v>
      </c>
      <c r="D187" s="248" t="s">
        <v>1135</v>
      </c>
      <c r="E187" s="315" t="s">
        <v>2673</v>
      </c>
      <c r="G187" s="279"/>
    </row>
    <row r="188" spans="1:43" s="211" customFormat="1">
      <c r="A188" s="292">
        <v>9781776935192</v>
      </c>
      <c r="B188" s="212" t="s">
        <v>2680</v>
      </c>
      <c r="C188" s="225">
        <v>9.9499999999999993</v>
      </c>
      <c r="D188" s="248" t="s">
        <v>1135</v>
      </c>
      <c r="E188" s="315" t="s">
        <v>2673</v>
      </c>
      <c r="G188" s="279"/>
    </row>
    <row r="189" spans="1:43" s="211" customFormat="1">
      <c r="A189" s="292">
        <v>9781776935239</v>
      </c>
      <c r="B189" s="212" t="s">
        <v>2681</v>
      </c>
      <c r="C189" s="225">
        <v>9.9499999999999993</v>
      </c>
      <c r="D189" s="248" t="s">
        <v>1135</v>
      </c>
      <c r="E189" s="315" t="s">
        <v>2673</v>
      </c>
      <c r="G189" s="279"/>
    </row>
    <row r="190" spans="1:43" s="211" customFormat="1">
      <c r="A190" s="292">
        <v>9781776935215</v>
      </c>
      <c r="B190" s="212" t="s">
        <v>2682</v>
      </c>
      <c r="C190" s="225">
        <v>9.9499999999999993</v>
      </c>
      <c r="D190" s="248" t="s">
        <v>1135</v>
      </c>
      <c r="E190" s="315" t="s">
        <v>2673</v>
      </c>
      <c r="G190" s="279"/>
    </row>
    <row r="191" spans="1:43" s="211" customFormat="1">
      <c r="A191" s="292">
        <v>9781776935307</v>
      </c>
      <c r="B191" s="212" t="s">
        <v>2683</v>
      </c>
      <c r="C191" s="225">
        <v>9.9499999999999993</v>
      </c>
      <c r="D191" s="248" t="s">
        <v>1135</v>
      </c>
      <c r="E191" s="315" t="s">
        <v>2673</v>
      </c>
      <c r="G191" s="279"/>
    </row>
    <row r="192" spans="1:43" s="211" customFormat="1">
      <c r="A192" s="292">
        <v>9781776935222</v>
      </c>
      <c r="B192" s="212" t="s">
        <v>2684</v>
      </c>
      <c r="C192" s="225">
        <v>9.9499999999999993</v>
      </c>
      <c r="D192" s="248" t="s">
        <v>1135</v>
      </c>
      <c r="E192" s="315" t="s">
        <v>2673</v>
      </c>
      <c r="G192" s="279"/>
    </row>
    <row r="193" spans="1:43" s="211" customFormat="1">
      <c r="A193" s="292">
        <v>9781776935277</v>
      </c>
      <c r="B193" s="212" t="s">
        <v>2685</v>
      </c>
      <c r="C193" s="225">
        <v>9.9499999999999993</v>
      </c>
      <c r="D193" s="248" t="s">
        <v>1135</v>
      </c>
      <c r="E193" s="315" t="s">
        <v>2673</v>
      </c>
      <c r="G193" s="279"/>
    </row>
    <row r="194" spans="1:43" s="211" customFormat="1">
      <c r="A194" s="292">
        <v>9781776935208</v>
      </c>
      <c r="B194" s="212" t="s">
        <v>2686</v>
      </c>
      <c r="C194" s="225">
        <v>9.9499999999999993</v>
      </c>
      <c r="D194" s="248" t="s">
        <v>1135</v>
      </c>
      <c r="E194" s="315" t="s">
        <v>2673</v>
      </c>
      <c r="G194" s="279"/>
    </row>
    <row r="195" spans="1:43" s="211" customFormat="1">
      <c r="A195" s="292">
        <v>9781776935178</v>
      </c>
      <c r="B195" s="212" t="s">
        <v>2687</v>
      </c>
      <c r="C195" s="225">
        <v>9.9499999999999993</v>
      </c>
      <c r="D195" s="248" t="s">
        <v>1135</v>
      </c>
      <c r="E195" s="315" t="s">
        <v>2673</v>
      </c>
      <c r="G195" s="279"/>
    </row>
    <row r="196" spans="1:43" s="211" customFormat="1">
      <c r="A196" s="292">
        <v>9781776935185</v>
      </c>
      <c r="B196" s="212" t="s">
        <v>2688</v>
      </c>
      <c r="C196" s="225">
        <v>9.9499999999999993</v>
      </c>
      <c r="D196" s="248" t="s">
        <v>1135</v>
      </c>
      <c r="E196" s="315" t="s">
        <v>2673</v>
      </c>
      <c r="G196" s="279"/>
    </row>
    <row r="197" spans="1:43" s="211" customFormat="1">
      <c r="A197" s="292">
        <v>9781776935260</v>
      </c>
      <c r="B197" s="212" t="s">
        <v>2689</v>
      </c>
      <c r="C197" s="225">
        <v>9.9499999999999993</v>
      </c>
      <c r="D197" s="248" t="s">
        <v>1135</v>
      </c>
      <c r="E197" s="315" t="s">
        <v>2673</v>
      </c>
      <c r="G197" s="279"/>
    </row>
    <row r="198" spans="1:43" s="211" customFormat="1">
      <c r="A198" s="289"/>
      <c r="B198" s="250"/>
      <c r="C198" s="251"/>
      <c r="D198" s="250"/>
      <c r="E198" s="280"/>
      <c r="F198" s="252"/>
      <c r="G198" s="280"/>
      <c r="H198" s="252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52"/>
      <c r="T198" s="252"/>
      <c r="U198" s="252"/>
      <c r="V198" s="252"/>
      <c r="W198" s="252"/>
      <c r="X198" s="252"/>
      <c r="Y198" s="252"/>
      <c r="Z198" s="252"/>
      <c r="AA198" s="252"/>
      <c r="AB198" s="252"/>
      <c r="AC198" s="252"/>
      <c r="AD198" s="252"/>
      <c r="AE198" s="252"/>
      <c r="AF198" s="252"/>
      <c r="AG198" s="252"/>
      <c r="AH198" s="252"/>
      <c r="AI198" s="252"/>
      <c r="AJ198" s="252"/>
      <c r="AK198" s="252"/>
      <c r="AL198" s="252"/>
      <c r="AM198" s="252"/>
      <c r="AN198" s="252"/>
      <c r="AO198" s="252"/>
      <c r="AP198" s="252"/>
      <c r="AQ198" s="252"/>
    </row>
    <row r="199" spans="1:43" s="211" customFormat="1">
      <c r="A199" s="289"/>
      <c r="B199" s="250"/>
      <c r="C199" s="251"/>
      <c r="D199" s="250"/>
      <c r="E199" s="280"/>
      <c r="F199" s="252"/>
      <c r="G199" s="280"/>
      <c r="H199" s="252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52"/>
      <c r="T199" s="252"/>
      <c r="U199" s="252"/>
      <c r="V199" s="252"/>
      <c r="W199" s="252"/>
      <c r="X199" s="252"/>
      <c r="Y199" s="252"/>
      <c r="Z199" s="252"/>
      <c r="AA199" s="252"/>
      <c r="AB199" s="252"/>
      <c r="AC199" s="252"/>
      <c r="AD199" s="252"/>
      <c r="AE199" s="252"/>
      <c r="AF199" s="252"/>
      <c r="AG199" s="252"/>
      <c r="AH199" s="252"/>
      <c r="AI199" s="252"/>
      <c r="AJ199" s="252"/>
      <c r="AK199" s="252"/>
      <c r="AL199" s="252"/>
      <c r="AM199" s="252"/>
      <c r="AN199" s="252"/>
      <c r="AO199" s="252"/>
      <c r="AP199" s="252"/>
      <c r="AQ199" s="252"/>
    </row>
    <row r="200" spans="1:43" s="211" customFormat="1" ht="12.75">
      <c r="A200" s="290" t="s">
        <v>2690</v>
      </c>
      <c r="B200" s="218"/>
      <c r="C200" s="224"/>
      <c r="D200" s="270"/>
      <c r="E200" s="278"/>
      <c r="F200" s="210"/>
      <c r="G200" s="278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</row>
    <row r="201" spans="1:43" s="210" customFormat="1">
      <c r="A201" s="289"/>
      <c r="B201" s="250"/>
      <c r="C201" s="251"/>
      <c r="D201" s="250"/>
      <c r="E201" s="280"/>
      <c r="F201" s="252"/>
      <c r="G201" s="280"/>
      <c r="H201" s="252"/>
      <c r="I201" s="252"/>
      <c r="J201" s="252"/>
      <c r="K201" s="252"/>
      <c r="L201" s="252"/>
      <c r="M201" s="252"/>
      <c r="N201" s="252"/>
      <c r="O201" s="252"/>
      <c r="P201" s="252"/>
      <c r="Q201" s="252"/>
      <c r="R201" s="252"/>
      <c r="S201" s="252"/>
      <c r="T201" s="252"/>
      <c r="U201" s="252"/>
      <c r="V201" s="252"/>
      <c r="W201" s="252"/>
      <c r="X201" s="252"/>
      <c r="Y201" s="252"/>
      <c r="Z201" s="252"/>
      <c r="AA201" s="252"/>
      <c r="AB201" s="252"/>
      <c r="AC201" s="252"/>
      <c r="AD201" s="252"/>
      <c r="AE201" s="252"/>
      <c r="AF201" s="252"/>
      <c r="AG201" s="252"/>
      <c r="AH201" s="252"/>
      <c r="AI201" s="252"/>
      <c r="AJ201" s="252"/>
      <c r="AK201" s="252"/>
      <c r="AL201" s="252"/>
      <c r="AM201" s="252"/>
      <c r="AN201" s="252"/>
      <c r="AO201" s="252"/>
      <c r="AP201" s="252"/>
      <c r="AQ201" s="252"/>
    </row>
    <row r="202" spans="1:43">
      <c r="A202" s="291" t="s">
        <v>2691</v>
      </c>
      <c r="B202" s="249"/>
      <c r="C202" s="254"/>
      <c r="D202" s="270"/>
    </row>
    <row r="203" spans="1:43">
      <c r="A203" s="293">
        <v>9781776543441</v>
      </c>
      <c r="B203" s="219" t="s">
        <v>2692</v>
      </c>
      <c r="C203" s="266">
        <v>499</v>
      </c>
      <c r="D203" s="270"/>
      <c r="F203" s="211"/>
      <c r="G203" s="279"/>
      <c r="H203" s="211"/>
      <c r="I203" s="211"/>
      <c r="J203" s="211"/>
      <c r="K203" s="211"/>
      <c r="L203" s="211"/>
      <c r="M203" s="211"/>
      <c r="N203" s="211"/>
      <c r="O203" s="211"/>
      <c r="P203" s="211"/>
      <c r="Q203" s="211"/>
      <c r="R203" s="211"/>
      <c r="S203" s="211"/>
      <c r="T203" s="211"/>
      <c r="U203" s="211"/>
      <c r="V203" s="211"/>
      <c r="W203" s="211"/>
      <c r="X203" s="211"/>
      <c r="Y203" s="211"/>
      <c r="Z203" s="211"/>
      <c r="AA203" s="211"/>
      <c r="AB203" s="211"/>
      <c r="AC203" s="211"/>
      <c r="AD203" s="211"/>
      <c r="AE203" s="211"/>
      <c r="AF203" s="211"/>
      <c r="AG203" s="211"/>
      <c r="AH203" s="211"/>
      <c r="AI203" s="211"/>
      <c r="AJ203" s="211"/>
      <c r="AK203" s="211"/>
      <c r="AL203" s="211"/>
      <c r="AM203" s="211"/>
      <c r="AN203" s="211"/>
      <c r="AO203" s="211"/>
      <c r="AP203" s="211"/>
      <c r="AQ203" s="211"/>
    </row>
    <row r="204" spans="1:43">
      <c r="A204" s="293">
        <v>9781776859801</v>
      </c>
      <c r="B204" s="219" t="s">
        <v>2693</v>
      </c>
      <c r="C204" s="266">
        <v>2699</v>
      </c>
      <c r="D204" s="270"/>
      <c r="F204" s="211"/>
      <c r="G204" s="279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1"/>
      <c r="AJ204" s="211"/>
      <c r="AK204" s="211"/>
      <c r="AL204" s="211"/>
      <c r="AM204" s="211"/>
      <c r="AN204" s="211"/>
      <c r="AO204" s="211"/>
      <c r="AP204" s="211"/>
      <c r="AQ204" s="211"/>
    </row>
    <row r="205" spans="1:43">
      <c r="A205" s="289"/>
      <c r="B205" s="250"/>
      <c r="C205" s="251"/>
      <c r="D205" s="252"/>
      <c r="E205" s="280"/>
      <c r="F205" s="252"/>
      <c r="G205" s="280"/>
      <c r="H205" s="252"/>
      <c r="I205" s="252"/>
      <c r="J205" s="252"/>
      <c r="K205" s="252"/>
      <c r="L205" s="252"/>
      <c r="M205" s="252"/>
      <c r="N205" s="252"/>
      <c r="O205" s="252"/>
      <c r="P205" s="252"/>
      <c r="Q205" s="252"/>
      <c r="R205" s="252"/>
      <c r="S205" s="252"/>
      <c r="T205" s="252"/>
      <c r="U205" s="252"/>
      <c r="V205" s="252"/>
      <c r="W205" s="252"/>
      <c r="X205" s="252"/>
      <c r="Y205" s="252"/>
      <c r="Z205" s="252"/>
      <c r="AA205" s="252"/>
      <c r="AB205" s="252"/>
      <c r="AC205" s="252"/>
      <c r="AD205" s="252"/>
      <c r="AE205" s="252"/>
      <c r="AF205" s="252"/>
      <c r="AG205" s="252"/>
      <c r="AH205" s="252"/>
      <c r="AI205" s="252"/>
      <c r="AJ205" s="252"/>
      <c r="AK205" s="252"/>
      <c r="AL205" s="252"/>
      <c r="AM205" s="252"/>
      <c r="AN205" s="252"/>
      <c r="AO205" s="252"/>
      <c r="AP205" s="252"/>
      <c r="AQ205" s="252"/>
    </row>
    <row r="206" spans="1:43" ht="11.25" customHeight="1">
      <c r="A206" s="296">
        <v>9781877490750</v>
      </c>
      <c r="B206" s="221" t="s">
        <v>2694</v>
      </c>
      <c r="C206" s="226">
        <v>71.95</v>
      </c>
      <c r="D206" s="216"/>
    </row>
    <row r="207" spans="1:43">
      <c r="A207" s="292">
        <v>9781877363887</v>
      </c>
      <c r="B207" s="213" t="s">
        <v>2695</v>
      </c>
      <c r="C207" s="225">
        <v>9.5</v>
      </c>
      <c r="E207" s="279"/>
      <c r="F207" s="211"/>
      <c r="G207" s="279"/>
      <c r="H207" s="211"/>
      <c r="I207" s="211"/>
      <c r="J207" s="211"/>
      <c r="K207" s="211"/>
      <c r="L207" s="211"/>
      <c r="M207" s="211"/>
      <c r="N207" s="211"/>
      <c r="O207" s="211"/>
      <c r="P207" s="211"/>
      <c r="Q207" s="211"/>
      <c r="R207" s="211"/>
      <c r="S207" s="211"/>
      <c r="T207" s="211"/>
      <c r="U207" s="211"/>
      <c r="V207" s="211"/>
      <c r="W207" s="211"/>
      <c r="X207" s="211"/>
      <c r="Y207" s="211"/>
      <c r="Z207" s="211"/>
      <c r="AA207" s="211"/>
      <c r="AB207" s="211"/>
      <c r="AC207" s="211"/>
      <c r="AD207" s="211"/>
      <c r="AE207" s="211"/>
      <c r="AF207" s="211"/>
      <c r="AG207" s="211"/>
      <c r="AH207" s="211"/>
      <c r="AI207" s="211"/>
      <c r="AJ207" s="211"/>
      <c r="AK207" s="211"/>
      <c r="AL207" s="211"/>
      <c r="AM207" s="211"/>
      <c r="AN207" s="211"/>
      <c r="AO207" s="211"/>
      <c r="AP207" s="211"/>
      <c r="AQ207" s="211"/>
    </row>
    <row r="208" spans="1:43">
      <c r="A208" s="292">
        <v>9781877363016</v>
      </c>
      <c r="B208" s="213" t="s">
        <v>2696</v>
      </c>
      <c r="C208" s="225">
        <v>9.5</v>
      </c>
      <c r="E208" s="279"/>
      <c r="F208" s="211"/>
      <c r="G208" s="279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211"/>
      <c r="AD208" s="211"/>
      <c r="AE208" s="211"/>
      <c r="AF208" s="211"/>
      <c r="AG208" s="211"/>
      <c r="AH208" s="211"/>
      <c r="AI208" s="211"/>
      <c r="AJ208" s="211"/>
      <c r="AK208" s="211"/>
      <c r="AL208" s="211"/>
      <c r="AM208" s="211"/>
      <c r="AN208" s="211"/>
      <c r="AO208" s="211"/>
      <c r="AP208" s="211"/>
      <c r="AQ208" s="211"/>
    </row>
    <row r="209" spans="1:43">
      <c r="A209" s="292">
        <v>9781877363962</v>
      </c>
      <c r="B209" s="213" t="s">
        <v>2697</v>
      </c>
      <c r="C209" s="225">
        <v>9.5</v>
      </c>
      <c r="E209" s="279"/>
      <c r="F209" s="211"/>
      <c r="G209" s="279"/>
      <c r="H209" s="211"/>
      <c r="I209" s="211"/>
      <c r="J209" s="211"/>
      <c r="K209" s="211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211"/>
      <c r="AD209" s="211"/>
      <c r="AE209" s="211"/>
      <c r="AF209" s="211"/>
      <c r="AG209" s="211"/>
      <c r="AH209" s="211"/>
      <c r="AI209" s="211"/>
      <c r="AJ209" s="211"/>
      <c r="AK209" s="211"/>
      <c r="AL209" s="211"/>
      <c r="AM209" s="211"/>
      <c r="AN209" s="211"/>
      <c r="AO209" s="211"/>
      <c r="AP209" s="211"/>
      <c r="AQ209" s="211"/>
    </row>
    <row r="210" spans="1:43">
      <c r="A210" s="292">
        <v>9781877363047</v>
      </c>
      <c r="B210" s="213" t="s">
        <v>2698</v>
      </c>
      <c r="C210" s="225">
        <v>9.5</v>
      </c>
      <c r="E210" s="279"/>
      <c r="F210" s="211"/>
      <c r="G210" s="279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211"/>
      <c r="AD210" s="211"/>
      <c r="AE210" s="211"/>
      <c r="AF210" s="211"/>
      <c r="AG210" s="211"/>
      <c r="AH210" s="211"/>
      <c r="AI210" s="211"/>
      <c r="AJ210" s="211"/>
      <c r="AK210" s="211"/>
      <c r="AL210" s="211"/>
      <c r="AM210" s="211"/>
      <c r="AN210" s="211"/>
      <c r="AO210" s="211"/>
      <c r="AP210" s="211"/>
      <c r="AQ210" s="211"/>
    </row>
    <row r="211" spans="1:43">
      <c r="A211" s="292">
        <v>9781877363979</v>
      </c>
      <c r="B211" s="213" t="s">
        <v>2699</v>
      </c>
      <c r="C211" s="225">
        <v>9.5</v>
      </c>
      <c r="E211" s="279"/>
      <c r="F211" s="211"/>
      <c r="G211" s="279"/>
      <c r="H211" s="211"/>
      <c r="I211" s="211"/>
      <c r="J211" s="211"/>
      <c r="K211" s="211"/>
      <c r="L211" s="211"/>
      <c r="M211" s="211"/>
      <c r="N211" s="211"/>
      <c r="O211" s="211"/>
      <c r="P211" s="211"/>
      <c r="Q211" s="211"/>
      <c r="R211" s="211"/>
      <c r="S211" s="211"/>
      <c r="T211" s="211"/>
      <c r="U211" s="211"/>
      <c r="V211" s="211"/>
      <c r="W211" s="211"/>
      <c r="X211" s="211"/>
      <c r="Y211" s="211"/>
      <c r="Z211" s="211"/>
      <c r="AA211" s="211"/>
      <c r="AB211" s="211"/>
      <c r="AC211" s="211"/>
      <c r="AD211" s="211"/>
      <c r="AE211" s="211"/>
      <c r="AF211" s="211"/>
      <c r="AG211" s="211"/>
      <c r="AH211" s="211"/>
      <c r="AI211" s="211"/>
      <c r="AJ211" s="211"/>
      <c r="AK211" s="211"/>
      <c r="AL211" s="211"/>
      <c r="AM211" s="211"/>
      <c r="AN211" s="211"/>
      <c r="AO211" s="211"/>
      <c r="AP211" s="211"/>
      <c r="AQ211" s="211"/>
    </row>
    <row r="212" spans="1:43">
      <c r="A212" s="292">
        <v>9781877363085</v>
      </c>
      <c r="B212" s="213" t="s">
        <v>2700</v>
      </c>
      <c r="C212" s="225">
        <v>9.5</v>
      </c>
      <c r="E212" s="279"/>
      <c r="F212" s="211"/>
      <c r="G212" s="279"/>
      <c r="H212" s="211"/>
      <c r="I212" s="211"/>
      <c r="J212" s="211"/>
      <c r="K212" s="211"/>
      <c r="L212" s="211"/>
      <c r="M212" s="211"/>
      <c r="N212" s="211"/>
      <c r="O212" s="211"/>
      <c r="P212" s="211"/>
      <c r="Q212" s="211"/>
      <c r="R212" s="211"/>
      <c r="S212" s="211"/>
      <c r="T212" s="211"/>
      <c r="U212" s="211"/>
      <c r="V212" s="211"/>
      <c r="W212" s="211"/>
      <c r="X212" s="211"/>
      <c r="Y212" s="211"/>
      <c r="Z212" s="211"/>
      <c r="AA212" s="211"/>
      <c r="AB212" s="211"/>
      <c r="AC212" s="211"/>
      <c r="AD212" s="211"/>
      <c r="AE212" s="211"/>
      <c r="AF212" s="211"/>
      <c r="AG212" s="211"/>
      <c r="AH212" s="211"/>
      <c r="AI212" s="211"/>
      <c r="AJ212" s="211"/>
      <c r="AK212" s="211"/>
      <c r="AL212" s="211"/>
      <c r="AM212" s="211"/>
      <c r="AN212" s="211"/>
      <c r="AO212" s="211"/>
      <c r="AP212" s="211"/>
      <c r="AQ212" s="211"/>
    </row>
    <row r="213" spans="1:43">
      <c r="A213" s="292">
        <v>9781877363108</v>
      </c>
      <c r="B213" s="213" t="s">
        <v>2701</v>
      </c>
      <c r="C213" s="225">
        <v>9.5</v>
      </c>
      <c r="E213" s="279"/>
      <c r="F213" s="211"/>
      <c r="G213" s="279"/>
      <c r="H213" s="211"/>
      <c r="I213" s="211"/>
      <c r="J213" s="211"/>
      <c r="K213" s="211"/>
      <c r="L213" s="211"/>
      <c r="M213" s="211"/>
      <c r="N213" s="211"/>
      <c r="O213" s="211"/>
      <c r="P213" s="211"/>
      <c r="Q213" s="211"/>
      <c r="R213" s="211"/>
      <c r="S213" s="211"/>
      <c r="T213" s="211"/>
      <c r="U213" s="211"/>
      <c r="V213" s="211"/>
      <c r="W213" s="211"/>
      <c r="X213" s="211"/>
      <c r="Y213" s="211"/>
      <c r="Z213" s="211"/>
      <c r="AA213" s="211"/>
      <c r="AB213" s="211"/>
      <c r="AC213" s="211"/>
      <c r="AD213" s="211"/>
      <c r="AE213" s="211"/>
      <c r="AF213" s="211"/>
      <c r="AG213" s="211"/>
      <c r="AH213" s="211"/>
      <c r="AI213" s="211"/>
      <c r="AJ213" s="211"/>
      <c r="AK213" s="211"/>
      <c r="AL213" s="211"/>
      <c r="AM213" s="211"/>
      <c r="AN213" s="211"/>
      <c r="AO213" s="211"/>
      <c r="AP213" s="211"/>
      <c r="AQ213" s="211"/>
    </row>
    <row r="214" spans="1:43">
      <c r="A214" s="293">
        <v>9781877363078</v>
      </c>
      <c r="B214" s="219" t="s">
        <v>2702</v>
      </c>
      <c r="C214" s="225">
        <v>9.5</v>
      </c>
      <c r="E214" s="279"/>
      <c r="F214" s="211"/>
      <c r="G214" s="279"/>
      <c r="H214" s="211"/>
      <c r="I214" s="211"/>
      <c r="J214" s="211"/>
      <c r="K214" s="211"/>
      <c r="L214" s="211"/>
      <c r="M214" s="211"/>
      <c r="N214" s="211"/>
      <c r="O214" s="211"/>
      <c r="P214" s="211"/>
      <c r="Q214" s="211"/>
      <c r="R214" s="211"/>
      <c r="S214" s="211"/>
      <c r="T214" s="211"/>
      <c r="U214" s="211"/>
      <c r="V214" s="211"/>
      <c r="W214" s="211"/>
      <c r="X214" s="211"/>
      <c r="Y214" s="211"/>
      <c r="Z214" s="211"/>
      <c r="AA214" s="211"/>
      <c r="AB214" s="211"/>
      <c r="AC214" s="211"/>
      <c r="AD214" s="211"/>
      <c r="AE214" s="211"/>
      <c r="AF214" s="211"/>
      <c r="AG214" s="211"/>
      <c r="AH214" s="211"/>
      <c r="AI214" s="211"/>
      <c r="AJ214" s="211"/>
      <c r="AK214" s="211"/>
      <c r="AL214" s="211"/>
      <c r="AM214" s="211"/>
      <c r="AN214" s="211"/>
      <c r="AO214" s="211"/>
      <c r="AP214" s="211"/>
      <c r="AQ214" s="211"/>
    </row>
    <row r="215" spans="1:43">
      <c r="A215" s="289"/>
      <c r="B215" s="250"/>
      <c r="C215" s="251"/>
      <c r="D215" s="252"/>
      <c r="E215" s="280"/>
      <c r="F215" s="252"/>
      <c r="G215" s="280"/>
      <c r="H215" s="252"/>
      <c r="I215" s="252"/>
      <c r="J215" s="252"/>
      <c r="K215" s="252"/>
      <c r="L215" s="252"/>
      <c r="M215" s="252"/>
      <c r="N215" s="252"/>
      <c r="O215" s="252"/>
      <c r="P215" s="252"/>
      <c r="Q215" s="252"/>
      <c r="R215" s="252"/>
      <c r="S215" s="252"/>
      <c r="T215" s="252"/>
      <c r="U215" s="252"/>
      <c r="V215" s="252"/>
      <c r="W215" s="252"/>
      <c r="X215" s="252"/>
      <c r="Y215" s="252"/>
      <c r="Z215" s="252"/>
      <c r="AA215" s="252"/>
      <c r="AB215" s="252"/>
      <c r="AC215" s="252"/>
      <c r="AD215" s="252"/>
      <c r="AE215" s="252"/>
      <c r="AF215" s="252"/>
      <c r="AG215" s="252"/>
      <c r="AH215" s="252"/>
      <c r="AI215" s="252"/>
      <c r="AJ215" s="252"/>
      <c r="AK215" s="252"/>
      <c r="AL215" s="252"/>
      <c r="AM215" s="252"/>
      <c r="AN215" s="252"/>
      <c r="AO215" s="252"/>
      <c r="AP215" s="252"/>
      <c r="AQ215" s="252"/>
    </row>
    <row r="216" spans="1:43" ht="11.25" customHeight="1">
      <c r="A216" s="296">
        <v>9781877490767</v>
      </c>
      <c r="B216" s="221" t="s">
        <v>2703</v>
      </c>
      <c r="C216" s="226">
        <v>71.95</v>
      </c>
      <c r="D216" s="216"/>
    </row>
    <row r="217" spans="1:43">
      <c r="A217" s="292">
        <v>9781877363146</v>
      </c>
      <c r="B217" s="213" t="s">
        <v>2704</v>
      </c>
      <c r="C217" s="225">
        <v>9.5</v>
      </c>
      <c r="E217" s="279"/>
      <c r="F217" s="211"/>
      <c r="G217" s="279"/>
      <c r="H217" s="211"/>
      <c r="I217" s="211"/>
      <c r="J217" s="211"/>
      <c r="K217" s="211"/>
      <c r="L217" s="211"/>
      <c r="M217" s="211"/>
      <c r="N217" s="211"/>
      <c r="O217" s="211"/>
      <c r="P217" s="211"/>
      <c r="Q217" s="211"/>
      <c r="R217" s="211"/>
      <c r="S217" s="211"/>
      <c r="T217" s="211"/>
      <c r="U217" s="211"/>
      <c r="V217" s="211"/>
      <c r="W217" s="211"/>
      <c r="X217" s="211"/>
      <c r="Y217" s="211"/>
      <c r="Z217" s="211"/>
      <c r="AA217" s="211"/>
      <c r="AB217" s="211"/>
      <c r="AC217" s="211"/>
      <c r="AD217" s="211"/>
      <c r="AE217" s="211"/>
      <c r="AF217" s="211"/>
      <c r="AG217" s="211"/>
      <c r="AH217" s="211"/>
      <c r="AI217" s="211"/>
      <c r="AJ217" s="211"/>
      <c r="AK217" s="211"/>
      <c r="AL217" s="211"/>
      <c r="AM217" s="211"/>
      <c r="AN217" s="211"/>
      <c r="AO217" s="211"/>
      <c r="AP217" s="211"/>
      <c r="AQ217" s="211"/>
    </row>
    <row r="218" spans="1:43">
      <c r="A218" s="292">
        <v>9781877363030</v>
      </c>
      <c r="B218" s="213" t="s">
        <v>2705</v>
      </c>
      <c r="C218" s="225">
        <v>9.5</v>
      </c>
      <c r="E218" s="279"/>
      <c r="F218" s="211"/>
      <c r="G218" s="279"/>
      <c r="H218" s="211"/>
      <c r="I218" s="211"/>
      <c r="J218" s="211"/>
      <c r="K218" s="211"/>
      <c r="L218" s="211"/>
      <c r="M218" s="211"/>
      <c r="N218" s="211"/>
      <c r="O218" s="211"/>
      <c r="P218" s="211"/>
      <c r="Q218" s="211"/>
      <c r="R218" s="211"/>
      <c r="S218" s="211"/>
      <c r="T218" s="211"/>
      <c r="U218" s="211"/>
      <c r="V218" s="211"/>
      <c r="W218" s="211"/>
      <c r="X218" s="211"/>
      <c r="Y218" s="211"/>
      <c r="Z218" s="211"/>
      <c r="AA218" s="211"/>
      <c r="AB218" s="211"/>
      <c r="AC218" s="211"/>
      <c r="AD218" s="211"/>
      <c r="AE218" s="211"/>
      <c r="AF218" s="211"/>
      <c r="AG218" s="211"/>
      <c r="AH218" s="211"/>
      <c r="AI218" s="211"/>
      <c r="AJ218" s="211"/>
      <c r="AK218" s="211"/>
      <c r="AL218" s="211"/>
      <c r="AM218" s="211"/>
      <c r="AN218" s="211"/>
      <c r="AO218" s="211"/>
      <c r="AP218" s="211"/>
      <c r="AQ218" s="211"/>
    </row>
    <row r="219" spans="1:43">
      <c r="A219" s="292">
        <v>9781877363139</v>
      </c>
      <c r="B219" s="213" t="s">
        <v>2706</v>
      </c>
      <c r="C219" s="225">
        <v>9.5</v>
      </c>
      <c r="E219" s="279"/>
      <c r="F219" s="211"/>
      <c r="G219" s="279"/>
      <c r="H219" s="211"/>
      <c r="I219" s="211"/>
      <c r="J219" s="211"/>
      <c r="K219" s="211"/>
      <c r="L219" s="211"/>
      <c r="M219" s="211"/>
      <c r="N219" s="211"/>
      <c r="O219" s="211"/>
      <c r="P219" s="211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  <c r="AB219" s="211"/>
      <c r="AC219" s="211"/>
      <c r="AD219" s="211"/>
      <c r="AE219" s="211"/>
      <c r="AF219" s="211"/>
      <c r="AG219" s="211"/>
      <c r="AH219" s="211"/>
      <c r="AI219" s="211"/>
      <c r="AJ219" s="211"/>
      <c r="AK219" s="211"/>
      <c r="AL219" s="211"/>
      <c r="AM219" s="211"/>
      <c r="AN219" s="211"/>
      <c r="AO219" s="211"/>
      <c r="AP219" s="211"/>
      <c r="AQ219" s="211"/>
    </row>
    <row r="220" spans="1:43">
      <c r="A220" s="292">
        <v>9781877363894</v>
      </c>
      <c r="B220" s="213" t="s">
        <v>2707</v>
      </c>
      <c r="C220" s="225">
        <v>9.5</v>
      </c>
      <c r="E220" s="279"/>
      <c r="F220" s="211"/>
      <c r="G220" s="279"/>
      <c r="H220" s="211"/>
      <c r="I220" s="211"/>
      <c r="J220" s="211"/>
      <c r="K220" s="211"/>
      <c r="L220" s="211"/>
      <c r="M220" s="211"/>
      <c r="N220" s="211"/>
      <c r="O220" s="211"/>
      <c r="P220" s="211"/>
      <c r="Q220" s="211"/>
      <c r="R220" s="211"/>
      <c r="S220" s="211"/>
      <c r="T220" s="211"/>
      <c r="U220" s="211"/>
      <c r="V220" s="211"/>
      <c r="W220" s="211"/>
      <c r="X220" s="211"/>
      <c r="Y220" s="211"/>
      <c r="Z220" s="211"/>
      <c r="AA220" s="211"/>
      <c r="AB220" s="211"/>
      <c r="AC220" s="211"/>
      <c r="AD220" s="211"/>
      <c r="AE220" s="211"/>
      <c r="AF220" s="211"/>
      <c r="AG220" s="211"/>
      <c r="AH220" s="211"/>
      <c r="AI220" s="211"/>
      <c r="AJ220" s="211"/>
      <c r="AK220" s="211"/>
      <c r="AL220" s="211"/>
      <c r="AM220" s="211"/>
      <c r="AN220" s="211"/>
      <c r="AO220" s="211"/>
      <c r="AP220" s="211"/>
      <c r="AQ220" s="211"/>
    </row>
    <row r="221" spans="1:43">
      <c r="A221" s="292">
        <v>9781877363900</v>
      </c>
      <c r="B221" s="213" t="s">
        <v>2708</v>
      </c>
      <c r="C221" s="225">
        <v>9.5</v>
      </c>
      <c r="E221" s="279"/>
      <c r="F221" s="211"/>
      <c r="G221" s="279"/>
      <c r="H221" s="211"/>
      <c r="I221" s="211"/>
      <c r="J221" s="211"/>
      <c r="K221" s="211"/>
      <c r="L221" s="211"/>
      <c r="M221" s="211"/>
      <c r="N221" s="211"/>
      <c r="O221" s="211"/>
      <c r="P221" s="211"/>
      <c r="Q221" s="211"/>
      <c r="R221" s="211"/>
      <c r="S221" s="211"/>
      <c r="T221" s="211"/>
      <c r="U221" s="211"/>
      <c r="V221" s="211"/>
      <c r="W221" s="211"/>
      <c r="X221" s="211"/>
      <c r="Y221" s="211"/>
      <c r="Z221" s="211"/>
      <c r="AA221" s="211"/>
      <c r="AB221" s="211"/>
      <c r="AC221" s="211"/>
      <c r="AD221" s="211"/>
      <c r="AE221" s="211"/>
      <c r="AF221" s="211"/>
      <c r="AG221" s="211"/>
      <c r="AH221" s="211"/>
      <c r="AI221" s="211"/>
      <c r="AJ221" s="211"/>
      <c r="AK221" s="211"/>
      <c r="AL221" s="211"/>
      <c r="AM221" s="211"/>
      <c r="AN221" s="211"/>
      <c r="AO221" s="211"/>
      <c r="AP221" s="211"/>
      <c r="AQ221" s="211"/>
    </row>
    <row r="222" spans="1:43">
      <c r="A222" s="292">
        <v>9781877363092</v>
      </c>
      <c r="B222" s="213" t="s">
        <v>2709</v>
      </c>
      <c r="C222" s="225">
        <v>9.5</v>
      </c>
      <c r="E222" s="279"/>
      <c r="F222" s="211"/>
      <c r="G222" s="279"/>
      <c r="H222" s="211"/>
      <c r="I222" s="211"/>
      <c r="J222" s="211"/>
      <c r="K222" s="211"/>
      <c r="L222" s="211"/>
      <c r="M222" s="211"/>
      <c r="N222" s="211"/>
      <c r="O222" s="211"/>
      <c r="P222" s="211"/>
      <c r="Q222" s="211"/>
      <c r="R222" s="211"/>
      <c r="S222" s="211"/>
      <c r="T222" s="211"/>
      <c r="U222" s="211"/>
      <c r="V222" s="211"/>
      <c r="W222" s="211"/>
      <c r="X222" s="211"/>
      <c r="Y222" s="211"/>
      <c r="Z222" s="211"/>
      <c r="AA222" s="211"/>
      <c r="AB222" s="211"/>
      <c r="AC222" s="211"/>
      <c r="AD222" s="211"/>
      <c r="AE222" s="211"/>
      <c r="AF222" s="211"/>
      <c r="AG222" s="211"/>
      <c r="AH222" s="211"/>
      <c r="AI222" s="211"/>
      <c r="AJ222" s="211"/>
      <c r="AK222" s="211"/>
      <c r="AL222" s="211"/>
      <c r="AM222" s="211"/>
      <c r="AN222" s="211"/>
      <c r="AO222" s="211"/>
      <c r="AP222" s="211"/>
      <c r="AQ222" s="211"/>
    </row>
    <row r="223" spans="1:43">
      <c r="A223" s="292">
        <v>9781877363115</v>
      </c>
      <c r="B223" s="213" t="s">
        <v>2710</v>
      </c>
      <c r="C223" s="225">
        <v>9.5</v>
      </c>
      <c r="E223" s="279"/>
      <c r="F223" s="211"/>
      <c r="G223" s="279"/>
      <c r="H223" s="211"/>
      <c r="I223" s="211"/>
      <c r="J223" s="211"/>
      <c r="K223" s="211"/>
      <c r="L223" s="211"/>
      <c r="M223" s="211"/>
      <c r="N223" s="211"/>
      <c r="O223" s="211"/>
      <c r="P223" s="211"/>
      <c r="Q223" s="211"/>
      <c r="R223" s="211"/>
      <c r="S223" s="211"/>
      <c r="T223" s="211"/>
      <c r="U223" s="211"/>
      <c r="V223" s="211"/>
      <c r="W223" s="211"/>
      <c r="X223" s="211"/>
      <c r="Y223" s="211"/>
      <c r="Z223" s="211"/>
      <c r="AA223" s="211"/>
      <c r="AB223" s="211"/>
      <c r="AC223" s="211"/>
      <c r="AD223" s="211"/>
      <c r="AE223" s="211"/>
      <c r="AF223" s="211"/>
      <c r="AG223" s="211"/>
      <c r="AH223" s="211"/>
      <c r="AI223" s="211"/>
      <c r="AJ223" s="211"/>
      <c r="AK223" s="211"/>
      <c r="AL223" s="211"/>
      <c r="AM223" s="211"/>
      <c r="AN223" s="211"/>
      <c r="AO223" s="211"/>
      <c r="AP223" s="211"/>
      <c r="AQ223" s="211"/>
    </row>
    <row r="224" spans="1:43">
      <c r="A224" s="293">
        <v>9781877363061</v>
      </c>
      <c r="B224" s="219" t="s">
        <v>202</v>
      </c>
      <c r="C224" s="225">
        <v>9.5</v>
      </c>
      <c r="E224" s="279"/>
      <c r="F224" s="211"/>
      <c r="G224" s="279"/>
      <c r="H224" s="211"/>
      <c r="I224" s="211"/>
      <c r="J224" s="211"/>
      <c r="K224" s="211"/>
      <c r="L224" s="211"/>
      <c r="M224" s="211"/>
      <c r="N224" s="211"/>
      <c r="O224" s="211"/>
      <c r="P224" s="211"/>
      <c r="Q224" s="211"/>
      <c r="R224" s="211"/>
      <c r="S224" s="211"/>
      <c r="T224" s="211"/>
      <c r="U224" s="211"/>
      <c r="V224" s="211"/>
      <c r="W224" s="211"/>
      <c r="X224" s="211"/>
      <c r="Y224" s="211"/>
      <c r="Z224" s="211"/>
      <c r="AA224" s="211"/>
      <c r="AB224" s="211"/>
      <c r="AC224" s="211"/>
      <c r="AD224" s="211"/>
      <c r="AE224" s="211"/>
      <c r="AF224" s="211"/>
      <c r="AG224" s="211"/>
      <c r="AH224" s="211"/>
      <c r="AI224" s="211"/>
      <c r="AJ224" s="211"/>
      <c r="AK224" s="211"/>
      <c r="AL224" s="211"/>
      <c r="AM224" s="211"/>
      <c r="AN224" s="211"/>
      <c r="AO224" s="211"/>
      <c r="AP224" s="211"/>
      <c r="AQ224" s="211"/>
    </row>
    <row r="225" spans="1:43">
      <c r="A225" s="289"/>
      <c r="B225" s="250"/>
      <c r="C225" s="251"/>
      <c r="D225" s="252"/>
      <c r="E225" s="280"/>
      <c r="F225" s="252"/>
      <c r="G225" s="280"/>
      <c r="H225" s="252"/>
      <c r="I225" s="252"/>
      <c r="J225" s="252"/>
      <c r="K225" s="252"/>
      <c r="L225" s="252"/>
      <c r="M225" s="252"/>
      <c r="N225" s="252"/>
      <c r="O225" s="252"/>
      <c r="P225" s="252"/>
      <c r="Q225" s="252"/>
      <c r="R225" s="252"/>
      <c r="S225" s="252"/>
      <c r="T225" s="252"/>
      <c r="U225" s="252"/>
      <c r="V225" s="252"/>
      <c r="W225" s="252"/>
      <c r="X225" s="252"/>
      <c r="Y225" s="252"/>
      <c r="Z225" s="252"/>
      <c r="AA225" s="252"/>
      <c r="AB225" s="252"/>
      <c r="AC225" s="252"/>
      <c r="AD225" s="252"/>
      <c r="AE225" s="252"/>
      <c r="AF225" s="252"/>
      <c r="AG225" s="252"/>
      <c r="AH225" s="252"/>
      <c r="AI225" s="252"/>
      <c r="AJ225" s="252"/>
      <c r="AK225" s="252"/>
      <c r="AL225" s="252"/>
      <c r="AM225" s="252"/>
      <c r="AN225" s="252"/>
      <c r="AO225" s="252"/>
      <c r="AP225" s="252"/>
      <c r="AQ225" s="252"/>
    </row>
    <row r="226" spans="1:43" ht="11.25" customHeight="1">
      <c r="A226" s="296">
        <v>9781877490606</v>
      </c>
      <c r="B226" s="221" t="s">
        <v>2711</v>
      </c>
      <c r="C226" s="226">
        <v>71.95</v>
      </c>
    </row>
    <row r="227" spans="1:43">
      <c r="A227" s="292">
        <v>9781877490538</v>
      </c>
      <c r="B227" s="213" t="s">
        <v>2712</v>
      </c>
      <c r="C227" s="225">
        <v>9.5</v>
      </c>
      <c r="E227" s="279"/>
      <c r="F227" s="211"/>
      <c r="G227" s="279"/>
      <c r="H227" s="211"/>
      <c r="I227" s="211"/>
      <c r="J227" s="211"/>
      <c r="K227" s="211"/>
      <c r="L227" s="211"/>
      <c r="M227" s="211"/>
      <c r="N227" s="211"/>
      <c r="O227" s="211"/>
      <c r="P227" s="211"/>
      <c r="Q227" s="211"/>
      <c r="R227" s="211"/>
      <c r="S227" s="211"/>
      <c r="T227" s="211"/>
      <c r="U227" s="211"/>
      <c r="V227" s="211"/>
      <c r="W227" s="211"/>
      <c r="X227" s="211"/>
      <c r="Y227" s="211"/>
      <c r="Z227" s="211"/>
      <c r="AA227" s="211"/>
      <c r="AB227" s="211"/>
      <c r="AC227" s="211"/>
      <c r="AD227" s="211"/>
      <c r="AE227" s="211"/>
      <c r="AF227" s="211"/>
      <c r="AG227" s="211"/>
      <c r="AH227" s="211"/>
      <c r="AI227" s="211"/>
      <c r="AJ227" s="211"/>
      <c r="AK227" s="211"/>
      <c r="AL227" s="211"/>
      <c r="AM227" s="211"/>
      <c r="AN227" s="211"/>
      <c r="AO227" s="211"/>
      <c r="AP227" s="211"/>
      <c r="AQ227" s="211"/>
    </row>
    <row r="228" spans="1:43">
      <c r="A228" s="292">
        <v>9781877490545</v>
      </c>
      <c r="B228" s="213" t="s">
        <v>2713</v>
      </c>
      <c r="C228" s="225">
        <v>9.5</v>
      </c>
      <c r="E228" s="279"/>
      <c r="F228" s="211"/>
      <c r="G228" s="279"/>
      <c r="H228" s="211"/>
      <c r="I228" s="211"/>
      <c r="J228" s="211"/>
      <c r="K228" s="211"/>
      <c r="L228" s="211"/>
      <c r="M228" s="211"/>
      <c r="N228" s="211"/>
      <c r="O228" s="211"/>
      <c r="P228" s="211"/>
      <c r="Q228" s="211"/>
      <c r="R228" s="211"/>
      <c r="S228" s="211"/>
      <c r="T228" s="211"/>
      <c r="U228" s="211"/>
      <c r="V228" s="211"/>
      <c r="W228" s="211"/>
      <c r="X228" s="211"/>
      <c r="Y228" s="211"/>
      <c r="Z228" s="211"/>
      <c r="AA228" s="211"/>
      <c r="AB228" s="211"/>
      <c r="AC228" s="211"/>
      <c r="AD228" s="211"/>
      <c r="AE228" s="211"/>
      <c r="AF228" s="211"/>
      <c r="AG228" s="211"/>
      <c r="AH228" s="211"/>
      <c r="AI228" s="211"/>
      <c r="AJ228" s="211"/>
      <c r="AK228" s="211"/>
      <c r="AL228" s="211"/>
      <c r="AM228" s="211"/>
      <c r="AN228" s="211"/>
      <c r="AO228" s="211"/>
      <c r="AP228" s="211"/>
      <c r="AQ228" s="211"/>
    </row>
    <row r="229" spans="1:43">
      <c r="A229" s="292">
        <v>9781877490552</v>
      </c>
      <c r="B229" s="213" t="s">
        <v>2714</v>
      </c>
      <c r="C229" s="225">
        <v>9.5</v>
      </c>
      <c r="E229" s="279"/>
      <c r="F229" s="211"/>
      <c r="G229" s="279"/>
      <c r="H229" s="211"/>
      <c r="I229" s="211"/>
      <c r="J229" s="211"/>
      <c r="K229" s="211"/>
      <c r="L229" s="211"/>
      <c r="M229" s="211"/>
      <c r="N229" s="211"/>
      <c r="O229" s="211"/>
      <c r="P229" s="211"/>
      <c r="Q229" s="211"/>
      <c r="R229" s="211"/>
      <c r="S229" s="211"/>
      <c r="T229" s="211"/>
      <c r="U229" s="211"/>
      <c r="V229" s="211"/>
      <c r="W229" s="211"/>
      <c r="X229" s="211"/>
      <c r="Y229" s="211"/>
      <c r="Z229" s="211"/>
      <c r="AA229" s="211"/>
      <c r="AB229" s="211"/>
      <c r="AC229" s="211"/>
      <c r="AD229" s="211"/>
      <c r="AE229" s="211"/>
      <c r="AF229" s="211"/>
      <c r="AG229" s="211"/>
      <c r="AH229" s="211"/>
      <c r="AI229" s="211"/>
      <c r="AJ229" s="211"/>
      <c r="AK229" s="211"/>
      <c r="AL229" s="211"/>
      <c r="AM229" s="211"/>
      <c r="AN229" s="211"/>
      <c r="AO229" s="211"/>
      <c r="AP229" s="211"/>
      <c r="AQ229" s="211"/>
    </row>
    <row r="230" spans="1:43">
      <c r="A230" s="292">
        <v>9781877490576</v>
      </c>
      <c r="B230" s="213" t="s">
        <v>2715</v>
      </c>
      <c r="C230" s="225">
        <v>9.5</v>
      </c>
      <c r="E230" s="279"/>
      <c r="F230" s="211"/>
      <c r="G230" s="279"/>
      <c r="H230" s="211"/>
      <c r="I230" s="211"/>
      <c r="J230" s="211"/>
      <c r="K230" s="211"/>
      <c r="L230" s="211"/>
      <c r="M230" s="211"/>
      <c r="N230" s="211"/>
      <c r="O230" s="211"/>
      <c r="P230" s="211"/>
      <c r="Q230" s="211"/>
      <c r="R230" s="211"/>
      <c r="S230" s="211"/>
      <c r="T230" s="211"/>
      <c r="U230" s="211"/>
      <c r="V230" s="211"/>
      <c r="W230" s="211"/>
      <c r="X230" s="211"/>
      <c r="Y230" s="211"/>
      <c r="Z230" s="211"/>
      <c r="AA230" s="211"/>
      <c r="AB230" s="211"/>
      <c r="AC230" s="211"/>
      <c r="AD230" s="211"/>
      <c r="AE230" s="211"/>
      <c r="AF230" s="211"/>
      <c r="AG230" s="211"/>
      <c r="AH230" s="211"/>
      <c r="AI230" s="211"/>
      <c r="AJ230" s="211"/>
      <c r="AK230" s="211"/>
      <c r="AL230" s="211"/>
      <c r="AM230" s="211"/>
      <c r="AN230" s="211"/>
      <c r="AO230" s="211"/>
      <c r="AP230" s="211"/>
      <c r="AQ230" s="211"/>
    </row>
    <row r="231" spans="1:43">
      <c r="A231" s="292">
        <v>9781877490569</v>
      </c>
      <c r="B231" s="213" t="s">
        <v>2716</v>
      </c>
      <c r="C231" s="225">
        <v>9.5</v>
      </c>
      <c r="E231" s="279"/>
      <c r="F231" s="211"/>
      <c r="G231" s="279"/>
      <c r="H231" s="211"/>
      <c r="I231" s="211"/>
      <c r="J231" s="211"/>
      <c r="K231" s="211"/>
      <c r="L231" s="211"/>
      <c r="M231" s="211"/>
      <c r="N231" s="211"/>
      <c r="O231" s="211"/>
      <c r="P231" s="211"/>
      <c r="Q231" s="211"/>
      <c r="R231" s="211"/>
      <c r="S231" s="211"/>
      <c r="T231" s="211"/>
      <c r="U231" s="211"/>
      <c r="V231" s="211"/>
      <c r="W231" s="211"/>
      <c r="X231" s="211"/>
      <c r="Y231" s="211"/>
      <c r="Z231" s="211"/>
      <c r="AA231" s="211"/>
      <c r="AB231" s="211"/>
      <c r="AC231" s="211"/>
      <c r="AD231" s="211"/>
      <c r="AE231" s="211"/>
      <c r="AF231" s="211"/>
      <c r="AG231" s="211"/>
      <c r="AH231" s="211"/>
      <c r="AI231" s="211"/>
      <c r="AJ231" s="211"/>
      <c r="AK231" s="211"/>
      <c r="AL231" s="211"/>
      <c r="AM231" s="211"/>
      <c r="AN231" s="211"/>
      <c r="AO231" s="211"/>
      <c r="AP231" s="211"/>
      <c r="AQ231" s="211"/>
    </row>
    <row r="232" spans="1:43">
      <c r="A232" s="292">
        <v>9781877490583</v>
      </c>
      <c r="B232" s="213" t="s">
        <v>2717</v>
      </c>
      <c r="C232" s="225">
        <v>9.5</v>
      </c>
      <c r="E232" s="279"/>
      <c r="F232" s="211"/>
      <c r="G232" s="279"/>
      <c r="H232" s="211"/>
      <c r="I232" s="211"/>
      <c r="J232" s="211"/>
      <c r="K232" s="211"/>
      <c r="L232" s="211"/>
      <c r="M232" s="211"/>
      <c r="N232" s="211"/>
      <c r="O232" s="211"/>
      <c r="P232" s="211"/>
      <c r="Q232" s="211"/>
      <c r="R232" s="211"/>
      <c r="S232" s="211"/>
      <c r="T232" s="211"/>
      <c r="U232" s="211"/>
      <c r="V232" s="211"/>
      <c r="W232" s="211"/>
      <c r="X232" s="211"/>
      <c r="Y232" s="211"/>
      <c r="Z232" s="211"/>
      <c r="AA232" s="211"/>
      <c r="AB232" s="211"/>
      <c r="AC232" s="211"/>
      <c r="AD232" s="211"/>
      <c r="AE232" s="211"/>
      <c r="AF232" s="211"/>
      <c r="AG232" s="211"/>
      <c r="AH232" s="211"/>
      <c r="AI232" s="211"/>
      <c r="AJ232" s="211"/>
      <c r="AK232" s="211"/>
      <c r="AL232" s="211"/>
      <c r="AM232" s="211"/>
      <c r="AN232" s="211"/>
      <c r="AO232" s="211"/>
      <c r="AP232" s="211"/>
      <c r="AQ232" s="211"/>
    </row>
    <row r="233" spans="1:43">
      <c r="A233" s="292">
        <v>9781877490590</v>
      </c>
      <c r="B233" s="213" t="s">
        <v>2718</v>
      </c>
      <c r="C233" s="225">
        <v>9.5</v>
      </c>
      <c r="E233" s="279"/>
      <c r="F233" s="211"/>
      <c r="G233" s="279"/>
      <c r="H233" s="211"/>
      <c r="I233" s="211"/>
      <c r="J233" s="211"/>
      <c r="K233" s="211"/>
      <c r="L233" s="211"/>
      <c r="M233" s="211"/>
      <c r="N233" s="211"/>
      <c r="O233" s="211"/>
      <c r="P233" s="211"/>
      <c r="Q233" s="211"/>
      <c r="R233" s="211"/>
      <c r="S233" s="211"/>
      <c r="T233" s="211"/>
      <c r="U233" s="211"/>
      <c r="V233" s="211"/>
      <c r="W233" s="211"/>
      <c r="X233" s="211"/>
      <c r="Y233" s="211"/>
      <c r="Z233" s="211"/>
      <c r="AA233" s="211"/>
      <c r="AB233" s="211"/>
      <c r="AC233" s="211"/>
      <c r="AD233" s="211"/>
      <c r="AE233" s="211"/>
      <c r="AF233" s="211"/>
      <c r="AG233" s="211"/>
      <c r="AH233" s="211"/>
      <c r="AI233" s="211"/>
      <c r="AJ233" s="211"/>
      <c r="AK233" s="211"/>
      <c r="AL233" s="211"/>
      <c r="AM233" s="211"/>
      <c r="AN233" s="211"/>
      <c r="AO233" s="211"/>
      <c r="AP233" s="211"/>
      <c r="AQ233" s="211"/>
    </row>
    <row r="234" spans="1:43">
      <c r="A234" s="293">
        <v>9781877506000</v>
      </c>
      <c r="B234" s="219" t="s">
        <v>2719</v>
      </c>
      <c r="C234" s="225">
        <v>9.5</v>
      </c>
      <c r="E234" s="279"/>
      <c r="F234" s="211"/>
      <c r="G234" s="279"/>
      <c r="H234" s="211"/>
      <c r="I234" s="211"/>
      <c r="J234" s="211"/>
      <c r="K234" s="211"/>
      <c r="L234" s="211"/>
      <c r="M234" s="211"/>
      <c r="N234" s="211"/>
      <c r="O234" s="211"/>
      <c r="P234" s="211"/>
      <c r="Q234" s="211"/>
      <c r="R234" s="211"/>
      <c r="S234" s="211"/>
      <c r="T234" s="211"/>
      <c r="U234" s="211"/>
      <c r="V234" s="211"/>
      <c r="W234" s="211"/>
      <c r="X234" s="211"/>
      <c r="Y234" s="211"/>
      <c r="Z234" s="211"/>
      <c r="AA234" s="211"/>
      <c r="AB234" s="211"/>
      <c r="AC234" s="211"/>
      <c r="AD234" s="211"/>
      <c r="AE234" s="211"/>
      <c r="AF234" s="211"/>
      <c r="AG234" s="211"/>
      <c r="AH234" s="211"/>
      <c r="AI234" s="211"/>
      <c r="AJ234" s="211"/>
      <c r="AK234" s="211"/>
      <c r="AL234" s="211"/>
      <c r="AM234" s="211"/>
      <c r="AN234" s="211"/>
      <c r="AO234" s="211"/>
      <c r="AP234" s="211"/>
      <c r="AQ234" s="211"/>
    </row>
    <row r="235" spans="1:43">
      <c r="A235" s="289"/>
      <c r="B235" s="250"/>
      <c r="C235" s="251"/>
      <c r="D235" s="252"/>
      <c r="E235" s="280"/>
      <c r="F235" s="252"/>
      <c r="G235" s="280"/>
      <c r="H235" s="252"/>
      <c r="I235" s="252"/>
      <c r="J235" s="252"/>
      <c r="K235" s="252"/>
      <c r="L235" s="252"/>
      <c r="M235" s="252"/>
      <c r="N235" s="252"/>
      <c r="O235" s="252"/>
      <c r="P235" s="252"/>
      <c r="Q235" s="252"/>
      <c r="R235" s="252"/>
      <c r="S235" s="252"/>
      <c r="T235" s="252"/>
      <c r="U235" s="252"/>
      <c r="V235" s="252"/>
      <c r="W235" s="252"/>
      <c r="X235" s="252"/>
      <c r="Y235" s="252"/>
      <c r="Z235" s="252"/>
      <c r="AA235" s="252"/>
      <c r="AB235" s="252"/>
      <c r="AC235" s="252"/>
      <c r="AD235" s="252"/>
      <c r="AE235" s="252"/>
      <c r="AF235" s="252"/>
      <c r="AG235" s="252"/>
      <c r="AH235" s="252"/>
      <c r="AI235" s="252"/>
      <c r="AJ235" s="252"/>
      <c r="AK235" s="252"/>
      <c r="AL235" s="252"/>
      <c r="AM235" s="252"/>
      <c r="AN235" s="252"/>
      <c r="AO235" s="252"/>
      <c r="AP235" s="252"/>
      <c r="AQ235" s="252"/>
    </row>
    <row r="236" spans="1:43" ht="11.25" customHeight="1">
      <c r="A236" s="296">
        <v>9781877490613</v>
      </c>
      <c r="B236" s="221" t="s">
        <v>2720</v>
      </c>
      <c r="C236" s="226">
        <v>71.95</v>
      </c>
    </row>
    <row r="237" spans="1:43">
      <c r="A237" s="292">
        <v>9781877506017</v>
      </c>
      <c r="B237" s="213" t="s">
        <v>2721</v>
      </c>
      <c r="C237" s="225">
        <v>9.5</v>
      </c>
      <c r="E237" s="279"/>
      <c r="F237" s="211"/>
      <c r="G237" s="279"/>
      <c r="H237" s="211"/>
      <c r="I237" s="211"/>
      <c r="J237" s="211"/>
      <c r="K237" s="211"/>
      <c r="L237" s="211"/>
      <c r="M237" s="211"/>
      <c r="N237" s="211"/>
      <c r="O237" s="211"/>
      <c r="P237" s="211"/>
      <c r="Q237" s="211"/>
      <c r="R237" s="211"/>
      <c r="S237" s="211"/>
      <c r="T237" s="211"/>
      <c r="U237" s="211"/>
      <c r="V237" s="211"/>
      <c r="W237" s="211"/>
      <c r="X237" s="211"/>
      <c r="Y237" s="211"/>
      <c r="Z237" s="211"/>
      <c r="AA237" s="211"/>
      <c r="AB237" s="211"/>
      <c r="AC237" s="211"/>
      <c r="AD237" s="211"/>
      <c r="AE237" s="211"/>
      <c r="AF237" s="211"/>
      <c r="AG237" s="211"/>
      <c r="AH237" s="211"/>
      <c r="AI237" s="211"/>
      <c r="AJ237" s="211"/>
      <c r="AK237" s="211"/>
      <c r="AL237" s="211"/>
      <c r="AM237" s="211"/>
      <c r="AN237" s="211"/>
      <c r="AO237" s="211"/>
      <c r="AP237" s="211"/>
      <c r="AQ237" s="211"/>
    </row>
    <row r="238" spans="1:43">
      <c r="A238" s="292">
        <v>9781877506024</v>
      </c>
      <c r="B238" s="213" t="s">
        <v>2722</v>
      </c>
      <c r="C238" s="225">
        <v>9.5</v>
      </c>
      <c r="E238" s="279"/>
      <c r="F238" s="211"/>
      <c r="G238" s="279"/>
      <c r="H238" s="211"/>
      <c r="I238" s="211"/>
      <c r="J238" s="211"/>
      <c r="K238" s="211"/>
      <c r="L238" s="211"/>
      <c r="M238" s="211"/>
      <c r="N238" s="211"/>
      <c r="O238" s="211"/>
      <c r="P238" s="211"/>
      <c r="Q238" s="211"/>
      <c r="R238" s="211"/>
      <c r="S238" s="211"/>
      <c r="T238" s="211"/>
      <c r="U238" s="211"/>
      <c r="V238" s="211"/>
      <c r="W238" s="211"/>
      <c r="X238" s="211"/>
      <c r="Y238" s="211"/>
      <c r="Z238" s="211"/>
      <c r="AA238" s="211"/>
      <c r="AB238" s="211"/>
      <c r="AC238" s="211"/>
      <c r="AD238" s="211"/>
      <c r="AE238" s="211"/>
      <c r="AF238" s="211"/>
      <c r="AG238" s="211"/>
      <c r="AH238" s="211"/>
      <c r="AI238" s="211"/>
      <c r="AJ238" s="211"/>
      <c r="AK238" s="211"/>
      <c r="AL238" s="211"/>
      <c r="AM238" s="211"/>
      <c r="AN238" s="211"/>
      <c r="AO238" s="211"/>
      <c r="AP238" s="211"/>
      <c r="AQ238" s="211"/>
    </row>
    <row r="239" spans="1:43">
      <c r="A239" s="292">
        <v>9781877506031</v>
      </c>
      <c r="B239" s="213" t="s">
        <v>2723</v>
      </c>
      <c r="C239" s="225">
        <v>9.5</v>
      </c>
      <c r="E239" s="279"/>
      <c r="F239" s="211"/>
      <c r="G239" s="279"/>
      <c r="H239" s="211"/>
      <c r="I239" s="211"/>
      <c r="J239" s="211"/>
      <c r="K239" s="211"/>
      <c r="L239" s="211"/>
      <c r="M239" s="211"/>
      <c r="N239" s="211"/>
      <c r="O239" s="211"/>
      <c r="P239" s="211"/>
      <c r="Q239" s="211"/>
      <c r="R239" s="211"/>
      <c r="S239" s="211"/>
      <c r="T239" s="211"/>
      <c r="U239" s="211"/>
      <c r="V239" s="211"/>
      <c r="W239" s="211"/>
      <c r="X239" s="211"/>
      <c r="Y239" s="211"/>
      <c r="Z239" s="211"/>
      <c r="AA239" s="211"/>
      <c r="AB239" s="211"/>
      <c r="AC239" s="211"/>
      <c r="AD239" s="211"/>
      <c r="AE239" s="211"/>
      <c r="AF239" s="211"/>
      <c r="AG239" s="211"/>
      <c r="AH239" s="211"/>
      <c r="AI239" s="211"/>
      <c r="AJ239" s="211"/>
      <c r="AK239" s="211"/>
      <c r="AL239" s="211"/>
      <c r="AM239" s="211"/>
      <c r="AN239" s="211"/>
      <c r="AO239" s="211"/>
      <c r="AP239" s="211"/>
      <c r="AQ239" s="211"/>
    </row>
    <row r="240" spans="1:43">
      <c r="A240" s="292">
        <v>9781877506048</v>
      </c>
      <c r="B240" s="213" t="s">
        <v>2724</v>
      </c>
      <c r="C240" s="225">
        <v>9.5</v>
      </c>
      <c r="E240" s="279"/>
      <c r="F240" s="211"/>
      <c r="G240" s="279"/>
      <c r="H240" s="211"/>
      <c r="I240" s="211"/>
      <c r="J240" s="211"/>
      <c r="K240" s="211"/>
      <c r="L240" s="211"/>
      <c r="M240" s="211"/>
      <c r="N240" s="211"/>
      <c r="O240" s="211"/>
      <c r="P240" s="211"/>
      <c r="Q240" s="211"/>
      <c r="R240" s="211"/>
      <c r="S240" s="211"/>
      <c r="T240" s="211"/>
      <c r="U240" s="211"/>
      <c r="V240" s="211"/>
      <c r="W240" s="211"/>
      <c r="X240" s="211"/>
      <c r="Y240" s="211"/>
      <c r="Z240" s="211"/>
      <c r="AA240" s="211"/>
      <c r="AB240" s="211"/>
      <c r="AC240" s="211"/>
      <c r="AD240" s="211"/>
      <c r="AE240" s="211"/>
      <c r="AF240" s="211"/>
      <c r="AG240" s="211"/>
      <c r="AH240" s="211"/>
      <c r="AI240" s="211"/>
      <c r="AJ240" s="211"/>
      <c r="AK240" s="211"/>
      <c r="AL240" s="211"/>
      <c r="AM240" s="211"/>
      <c r="AN240" s="211"/>
      <c r="AO240" s="211"/>
      <c r="AP240" s="211"/>
      <c r="AQ240" s="211"/>
    </row>
    <row r="241" spans="1:43">
      <c r="A241" s="292">
        <v>9781877506055</v>
      </c>
      <c r="B241" s="213" t="s">
        <v>2725</v>
      </c>
      <c r="C241" s="225">
        <v>9.5</v>
      </c>
      <c r="E241" s="279"/>
      <c r="F241" s="211"/>
      <c r="G241" s="279"/>
      <c r="H241" s="211"/>
      <c r="I241" s="211"/>
      <c r="J241" s="211"/>
      <c r="K241" s="211"/>
      <c r="L241" s="211"/>
      <c r="M241" s="211"/>
      <c r="N241" s="211"/>
      <c r="O241" s="211"/>
      <c r="P241" s="211"/>
      <c r="Q241" s="211"/>
      <c r="R241" s="211"/>
      <c r="S241" s="211"/>
      <c r="T241" s="211"/>
      <c r="U241" s="211"/>
      <c r="V241" s="211"/>
      <c r="W241" s="211"/>
      <c r="X241" s="211"/>
      <c r="Y241" s="211"/>
      <c r="Z241" s="211"/>
      <c r="AA241" s="211"/>
      <c r="AB241" s="211"/>
      <c r="AC241" s="211"/>
      <c r="AD241" s="211"/>
      <c r="AE241" s="211"/>
      <c r="AF241" s="211"/>
      <c r="AG241" s="211"/>
      <c r="AH241" s="211"/>
      <c r="AI241" s="211"/>
      <c r="AJ241" s="211"/>
      <c r="AK241" s="211"/>
      <c r="AL241" s="211"/>
      <c r="AM241" s="211"/>
      <c r="AN241" s="211"/>
      <c r="AO241" s="211"/>
      <c r="AP241" s="211"/>
      <c r="AQ241" s="211"/>
    </row>
    <row r="242" spans="1:43">
      <c r="A242" s="292">
        <v>9781877506062</v>
      </c>
      <c r="B242" s="213" t="s">
        <v>2726</v>
      </c>
      <c r="C242" s="225">
        <v>9.5</v>
      </c>
      <c r="E242" s="279"/>
      <c r="F242" s="211"/>
      <c r="G242" s="279"/>
      <c r="H242" s="211"/>
      <c r="I242" s="211"/>
      <c r="J242" s="211"/>
      <c r="K242" s="211"/>
      <c r="L242" s="211"/>
      <c r="M242" s="211"/>
      <c r="N242" s="211"/>
      <c r="O242" s="211"/>
      <c r="P242" s="211"/>
      <c r="Q242" s="211"/>
      <c r="R242" s="211"/>
      <c r="S242" s="211"/>
      <c r="T242" s="211"/>
      <c r="U242" s="211"/>
      <c r="V242" s="211"/>
      <c r="W242" s="211"/>
      <c r="X242" s="211"/>
      <c r="Y242" s="211"/>
      <c r="Z242" s="211"/>
      <c r="AA242" s="211"/>
      <c r="AB242" s="211"/>
      <c r="AC242" s="211"/>
      <c r="AD242" s="211"/>
      <c r="AE242" s="211"/>
      <c r="AF242" s="211"/>
      <c r="AG242" s="211"/>
      <c r="AH242" s="211"/>
      <c r="AI242" s="211"/>
      <c r="AJ242" s="211"/>
      <c r="AK242" s="211"/>
      <c r="AL242" s="211"/>
      <c r="AM242" s="211"/>
      <c r="AN242" s="211"/>
      <c r="AO242" s="211"/>
      <c r="AP242" s="211"/>
      <c r="AQ242" s="211"/>
    </row>
    <row r="243" spans="1:43">
      <c r="A243" s="292">
        <v>9781877506079</v>
      </c>
      <c r="B243" s="213" t="s">
        <v>2727</v>
      </c>
      <c r="C243" s="225">
        <v>9.5</v>
      </c>
      <c r="E243" s="279"/>
      <c r="F243" s="211"/>
      <c r="G243" s="279"/>
      <c r="H243" s="211"/>
      <c r="I243" s="211"/>
      <c r="J243" s="211"/>
      <c r="K243" s="211"/>
      <c r="L243" s="211"/>
      <c r="M243" s="211"/>
      <c r="N243" s="211"/>
      <c r="O243" s="211"/>
      <c r="P243" s="211"/>
      <c r="Q243" s="211"/>
      <c r="R243" s="211"/>
      <c r="S243" s="211"/>
      <c r="T243" s="211"/>
      <c r="U243" s="211"/>
      <c r="V243" s="211"/>
      <c r="W243" s="211"/>
      <c r="X243" s="211"/>
      <c r="Y243" s="211"/>
      <c r="Z243" s="211"/>
      <c r="AA243" s="211"/>
      <c r="AB243" s="211"/>
      <c r="AC243" s="211"/>
      <c r="AD243" s="211"/>
      <c r="AE243" s="211"/>
      <c r="AF243" s="211"/>
      <c r="AG243" s="211"/>
      <c r="AH243" s="211"/>
      <c r="AI243" s="211"/>
      <c r="AJ243" s="211"/>
      <c r="AK243" s="211"/>
      <c r="AL243" s="211"/>
      <c r="AM243" s="211"/>
      <c r="AN243" s="211"/>
      <c r="AO243" s="211"/>
      <c r="AP243" s="211"/>
      <c r="AQ243" s="211"/>
    </row>
    <row r="244" spans="1:43">
      <c r="A244" s="293">
        <v>9781877506086</v>
      </c>
      <c r="B244" s="219" t="s">
        <v>2728</v>
      </c>
      <c r="C244" s="225">
        <v>9.5</v>
      </c>
      <c r="E244" s="279"/>
      <c r="F244" s="211"/>
      <c r="G244" s="279"/>
      <c r="H244" s="211"/>
      <c r="I244" s="211"/>
      <c r="J244" s="211"/>
      <c r="K244" s="211"/>
      <c r="L244" s="211"/>
      <c r="M244" s="211"/>
      <c r="N244" s="211"/>
      <c r="O244" s="211"/>
      <c r="P244" s="211"/>
      <c r="Q244" s="211"/>
      <c r="R244" s="211"/>
      <c r="S244" s="211"/>
      <c r="T244" s="211"/>
      <c r="U244" s="211"/>
      <c r="V244" s="211"/>
      <c r="W244" s="211"/>
      <c r="X244" s="211"/>
      <c r="Y244" s="211"/>
      <c r="Z244" s="211"/>
      <c r="AA244" s="211"/>
      <c r="AB244" s="211"/>
      <c r="AC244" s="211"/>
      <c r="AD244" s="211"/>
      <c r="AE244" s="211"/>
      <c r="AF244" s="211"/>
      <c r="AG244" s="211"/>
      <c r="AH244" s="211"/>
      <c r="AI244" s="211"/>
      <c r="AJ244" s="211"/>
      <c r="AK244" s="211"/>
      <c r="AL244" s="211"/>
      <c r="AM244" s="211"/>
      <c r="AN244" s="211"/>
      <c r="AO244" s="211"/>
      <c r="AP244" s="211"/>
      <c r="AQ244" s="211"/>
    </row>
    <row r="245" spans="1:43">
      <c r="A245" s="289"/>
      <c r="B245" s="250"/>
      <c r="C245" s="251"/>
      <c r="D245" s="252"/>
      <c r="E245" s="280"/>
      <c r="F245" s="252"/>
      <c r="G245" s="280"/>
      <c r="H245" s="252"/>
      <c r="I245" s="252"/>
      <c r="J245" s="252"/>
      <c r="K245" s="252"/>
      <c r="L245" s="252"/>
      <c r="M245" s="252"/>
      <c r="N245" s="252"/>
      <c r="O245" s="252"/>
      <c r="P245" s="252"/>
      <c r="Q245" s="252"/>
      <c r="R245" s="252"/>
      <c r="S245" s="252"/>
      <c r="T245" s="252"/>
      <c r="U245" s="252"/>
      <c r="V245" s="252"/>
      <c r="W245" s="252"/>
      <c r="X245" s="252"/>
      <c r="Y245" s="252"/>
      <c r="Z245" s="252"/>
      <c r="AA245" s="252"/>
      <c r="AB245" s="252"/>
      <c r="AC245" s="252"/>
      <c r="AD245" s="252"/>
      <c r="AE245" s="252"/>
      <c r="AF245" s="252"/>
      <c r="AG245" s="252"/>
      <c r="AH245" s="252"/>
      <c r="AI245" s="252"/>
      <c r="AJ245" s="252"/>
      <c r="AK245" s="252"/>
      <c r="AL245" s="252"/>
      <c r="AM245" s="252"/>
      <c r="AN245" s="252"/>
      <c r="AO245" s="252"/>
      <c r="AP245" s="252"/>
      <c r="AQ245" s="252"/>
    </row>
    <row r="246" spans="1:43" ht="11.25" customHeight="1">
      <c r="A246" s="296">
        <v>9781776541218</v>
      </c>
      <c r="B246" s="221" t="s">
        <v>2729</v>
      </c>
      <c r="C246" s="226">
        <v>71.95</v>
      </c>
    </row>
    <row r="247" spans="1:43">
      <c r="A247" s="292">
        <v>9781776541058</v>
      </c>
      <c r="B247" s="213" t="s">
        <v>2730</v>
      </c>
      <c r="C247" s="225">
        <v>9.5</v>
      </c>
      <c r="E247" s="279"/>
      <c r="F247" s="211"/>
      <c r="G247" s="279"/>
      <c r="H247" s="211"/>
      <c r="I247" s="211"/>
      <c r="J247" s="211"/>
      <c r="K247" s="211"/>
      <c r="L247" s="211"/>
      <c r="M247" s="211"/>
      <c r="N247" s="211"/>
      <c r="O247" s="211"/>
      <c r="P247" s="211"/>
      <c r="Q247" s="211"/>
      <c r="R247" s="211"/>
      <c r="S247" s="211"/>
      <c r="T247" s="211"/>
      <c r="U247" s="211"/>
      <c r="V247" s="211"/>
      <c r="W247" s="211"/>
      <c r="X247" s="211"/>
      <c r="Y247" s="211"/>
      <c r="Z247" s="211"/>
      <c r="AA247" s="211"/>
      <c r="AB247" s="211"/>
      <c r="AC247" s="211"/>
      <c r="AD247" s="211"/>
      <c r="AE247" s="211"/>
      <c r="AF247" s="211"/>
      <c r="AG247" s="211"/>
      <c r="AH247" s="211"/>
      <c r="AI247" s="211"/>
      <c r="AJ247" s="211"/>
      <c r="AK247" s="211"/>
      <c r="AL247" s="211"/>
      <c r="AM247" s="211"/>
      <c r="AN247" s="211"/>
      <c r="AO247" s="211"/>
      <c r="AP247" s="211"/>
      <c r="AQ247" s="211"/>
    </row>
    <row r="248" spans="1:43">
      <c r="A248" s="292">
        <v>9781776541065</v>
      </c>
      <c r="B248" s="213" t="s">
        <v>2731</v>
      </c>
      <c r="C248" s="225">
        <v>9.5</v>
      </c>
      <c r="E248" s="279"/>
      <c r="F248" s="211"/>
      <c r="G248" s="279"/>
      <c r="H248" s="211"/>
      <c r="I248" s="211"/>
      <c r="J248" s="211"/>
      <c r="K248" s="211"/>
      <c r="L248" s="211"/>
      <c r="M248" s="211"/>
      <c r="N248" s="211"/>
      <c r="O248" s="211"/>
      <c r="P248" s="211"/>
      <c r="Q248" s="211"/>
      <c r="R248" s="211"/>
      <c r="S248" s="211"/>
      <c r="T248" s="211"/>
      <c r="U248" s="211"/>
      <c r="V248" s="211"/>
      <c r="W248" s="211"/>
      <c r="X248" s="211"/>
      <c r="Y248" s="211"/>
      <c r="Z248" s="211"/>
      <c r="AA248" s="211"/>
      <c r="AB248" s="211"/>
      <c r="AC248" s="211"/>
      <c r="AD248" s="211"/>
      <c r="AE248" s="211"/>
      <c r="AF248" s="211"/>
      <c r="AG248" s="211"/>
      <c r="AH248" s="211"/>
      <c r="AI248" s="211"/>
      <c r="AJ248" s="211"/>
      <c r="AK248" s="211"/>
      <c r="AL248" s="211"/>
      <c r="AM248" s="211"/>
      <c r="AN248" s="211"/>
      <c r="AO248" s="211"/>
      <c r="AP248" s="211"/>
      <c r="AQ248" s="211"/>
    </row>
    <row r="249" spans="1:43">
      <c r="A249" s="292">
        <v>9781776541072</v>
      </c>
      <c r="B249" s="213" t="s">
        <v>2732</v>
      </c>
      <c r="C249" s="225">
        <v>9.5</v>
      </c>
      <c r="E249" s="279"/>
      <c r="F249" s="211"/>
      <c r="G249" s="279"/>
      <c r="H249" s="211"/>
      <c r="I249" s="211"/>
      <c r="J249" s="211"/>
      <c r="K249" s="211"/>
      <c r="L249" s="211"/>
      <c r="M249" s="211"/>
      <c r="N249" s="211"/>
      <c r="O249" s="211"/>
      <c r="P249" s="211"/>
      <c r="Q249" s="211"/>
      <c r="R249" s="211"/>
      <c r="S249" s="211"/>
      <c r="T249" s="211"/>
      <c r="U249" s="211"/>
      <c r="V249" s="211"/>
      <c r="W249" s="211"/>
      <c r="X249" s="211"/>
      <c r="Y249" s="211"/>
      <c r="Z249" s="211"/>
      <c r="AA249" s="211"/>
      <c r="AB249" s="211"/>
      <c r="AC249" s="211"/>
      <c r="AD249" s="211"/>
      <c r="AE249" s="211"/>
      <c r="AF249" s="211"/>
      <c r="AG249" s="211"/>
      <c r="AH249" s="211"/>
      <c r="AI249" s="211"/>
      <c r="AJ249" s="211"/>
      <c r="AK249" s="211"/>
      <c r="AL249" s="211"/>
      <c r="AM249" s="211"/>
      <c r="AN249" s="211"/>
      <c r="AO249" s="211"/>
      <c r="AP249" s="211"/>
      <c r="AQ249" s="211"/>
    </row>
    <row r="250" spans="1:43">
      <c r="A250" s="292">
        <v>9781776541089</v>
      </c>
      <c r="B250" s="213" t="s">
        <v>2733</v>
      </c>
      <c r="C250" s="225">
        <v>9.5</v>
      </c>
      <c r="E250" s="279"/>
      <c r="F250" s="211"/>
      <c r="G250" s="279"/>
      <c r="H250" s="211"/>
      <c r="I250" s="211"/>
      <c r="J250" s="211"/>
      <c r="K250" s="211"/>
      <c r="L250" s="211"/>
      <c r="M250" s="211"/>
      <c r="N250" s="211"/>
      <c r="O250" s="211"/>
      <c r="P250" s="211"/>
      <c r="Q250" s="211"/>
      <c r="R250" s="211"/>
      <c r="S250" s="211"/>
      <c r="T250" s="211"/>
      <c r="U250" s="211"/>
      <c r="V250" s="211"/>
      <c r="W250" s="211"/>
      <c r="X250" s="211"/>
      <c r="Y250" s="211"/>
      <c r="Z250" s="211"/>
      <c r="AA250" s="211"/>
      <c r="AB250" s="211"/>
      <c r="AC250" s="211"/>
      <c r="AD250" s="211"/>
      <c r="AE250" s="211"/>
      <c r="AF250" s="211"/>
      <c r="AG250" s="211"/>
      <c r="AH250" s="211"/>
      <c r="AI250" s="211"/>
      <c r="AJ250" s="211"/>
      <c r="AK250" s="211"/>
      <c r="AL250" s="211"/>
      <c r="AM250" s="211"/>
      <c r="AN250" s="211"/>
      <c r="AO250" s="211"/>
      <c r="AP250" s="211"/>
      <c r="AQ250" s="211"/>
    </row>
    <row r="251" spans="1:43">
      <c r="A251" s="292">
        <v>9781776541096</v>
      </c>
      <c r="B251" s="213" t="s">
        <v>2734</v>
      </c>
      <c r="C251" s="225">
        <v>9.5</v>
      </c>
      <c r="E251" s="279"/>
      <c r="F251" s="211"/>
      <c r="G251" s="279"/>
      <c r="H251" s="211"/>
      <c r="I251" s="211"/>
      <c r="J251" s="211"/>
      <c r="K251" s="211"/>
      <c r="L251" s="211"/>
      <c r="M251" s="211"/>
      <c r="N251" s="211"/>
      <c r="O251" s="211"/>
      <c r="P251" s="211"/>
      <c r="Q251" s="211"/>
      <c r="R251" s="211"/>
      <c r="S251" s="211"/>
      <c r="T251" s="211"/>
      <c r="U251" s="211"/>
      <c r="V251" s="211"/>
      <c r="W251" s="211"/>
      <c r="X251" s="211"/>
      <c r="Y251" s="211"/>
      <c r="Z251" s="211"/>
      <c r="AA251" s="211"/>
      <c r="AB251" s="211"/>
      <c r="AC251" s="211"/>
      <c r="AD251" s="211"/>
      <c r="AE251" s="211"/>
      <c r="AF251" s="211"/>
      <c r="AG251" s="211"/>
      <c r="AH251" s="211"/>
      <c r="AI251" s="211"/>
      <c r="AJ251" s="211"/>
      <c r="AK251" s="211"/>
      <c r="AL251" s="211"/>
      <c r="AM251" s="211"/>
      <c r="AN251" s="211"/>
      <c r="AO251" s="211"/>
      <c r="AP251" s="211"/>
      <c r="AQ251" s="211"/>
    </row>
    <row r="252" spans="1:43">
      <c r="A252" s="292">
        <v>9781776541102</v>
      </c>
      <c r="B252" s="213" t="s">
        <v>2735</v>
      </c>
      <c r="C252" s="225">
        <v>9.5</v>
      </c>
      <c r="E252" s="279"/>
      <c r="F252" s="211"/>
      <c r="G252" s="279"/>
      <c r="H252" s="211"/>
      <c r="I252" s="211"/>
      <c r="J252" s="211"/>
      <c r="K252" s="211"/>
      <c r="L252" s="211"/>
      <c r="M252" s="211"/>
      <c r="N252" s="211"/>
      <c r="O252" s="211"/>
      <c r="P252" s="211"/>
      <c r="Q252" s="211"/>
      <c r="R252" s="211"/>
      <c r="S252" s="211"/>
      <c r="T252" s="211"/>
      <c r="U252" s="211"/>
      <c r="V252" s="211"/>
      <c r="W252" s="211"/>
      <c r="X252" s="211"/>
      <c r="Y252" s="211"/>
      <c r="Z252" s="211"/>
      <c r="AA252" s="211"/>
      <c r="AB252" s="211"/>
      <c r="AC252" s="211"/>
      <c r="AD252" s="211"/>
      <c r="AE252" s="211"/>
      <c r="AF252" s="211"/>
      <c r="AG252" s="211"/>
      <c r="AH252" s="211"/>
      <c r="AI252" s="211"/>
      <c r="AJ252" s="211"/>
      <c r="AK252" s="211"/>
      <c r="AL252" s="211"/>
      <c r="AM252" s="211"/>
      <c r="AN252" s="211"/>
      <c r="AO252" s="211"/>
      <c r="AP252" s="211"/>
      <c r="AQ252" s="211"/>
    </row>
    <row r="253" spans="1:43">
      <c r="A253" s="292">
        <v>9781776541119</v>
      </c>
      <c r="B253" s="213" t="s">
        <v>2736</v>
      </c>
      <c r="C253" s="225">
        <v>9.5</v>
      </c>
      <c r="E253" s="279"/>
      <c r="F253" s="211"/>
      <c r="G253" s="279"/>
      <c r="H253" s="211"/>
      <c r="I253" s="211"/>
      <c r="J253" s="211"/>
      <c r="K253" s="211"/>
      <c r="L253" s="211"/>
      <c r="M253" s="211"/>
      <c r="N253" s="211"/>
      <c r="O253" s="211"/>
      <c r="P253" s="211"/>
      <c r="Q253" s="211"/>
      <c r="R253" s="211"/>
      <c r="S253" s="211"/>
      <c r="T253" s="211"/>
      <c r="U253" s="211"/>
      <c r="V253" s="211"/>
      <c r="W253" s="211"/>
      <c r="X253" s="211"/>
      <c r="Y253" s="211"/>
      <c r="Z253" s="211"/>
      <c r="AA253" s="211"/>
      <c r="AB253" s="211"/>
      <c r="AC253" s="211"/>
      <c r="AD253" s="211"/>
      <c r="AE253" s="211"/>
      <c r="AF253" s="211"/>
      <c r="AG253" s="211"/>
      <c r="AH253" s="211"/>
      <c r="AI253" s="211"/>
      <c r="AJ253" s="211"/>
      <c r="AK253" s="211"/>
      <c r="AL253" s="211"/>
      <c r="AM253" s="211"/>
      <c r="AN253" s="211"/>
      <c r="AO253" s="211"/>
      <c r="AP253" s="211"/>
      <c r="AQ253" s="211"/>
    </row>
    <row r="254" spans="1:43">
      <c r="A254" s="293">
        <v>9781776541126</v>
      </c>
      <c r="B254" s="219" t="s">
        <v>2737</v>
      </c>
      <c r="C254" s="225">
        <v>9.5</v>
      </c>
      <c r="E254" s="279"/>
      <c r="F254" s="211"/>
      <c r="G254" s="279"/>
      <c r="H254" s="211"/>
      <c r="I254" s="211"/>
      <c r="J254" s="211"/>
      <c r="K254" s="211"/>
      <c r="L254" s="211"/>
      <c r="M254" s="211"/>
      <c r="N254" s="211"/>
      <c r="O254" s="211"/>
      <c r="P254" s="211"/>
      <c r="Q254" s="211"/>
      <c r="R254" s="211"/>
      <c r="S254" s="211"/>
      <c r="T254" s="211"/>
      <c r="U254" s="211"/>
      <c r="V254" s="211"/>
      <c r="W254" s="211"/>
      <c r="X254" s="211"/>
      <c r="Y254" s="211"/>
      <c r="Z254" s="211"/>
      <c r="AA254" s="211"/>
      <c r="AB254" s="211"/>
      <c r="AC254" s="211"/>
      <c r="AD254" s="211"/>
      <c r="AE254" s="211"/>
      <c r="AF254" s="211"/>
      <c r="AG254" s="211"/>
      <c r="AH254" s="211"/>
      <c r="AI254" s="211"/>
      <c r="AJ254" s="211"/>
      <c r="AK254" s="211"/>
      <c r="AL254" s="211"/>
      <c r="AM254" s="211"/>
      <c r="AN254" s="211"/>
      <c r="AO254" s="211"/>
      <c r="AP254" s="211"/>
      <c r="AQ254" s="211"/>
    </row>
    <row r="255" spans="1:43">
      <c r="A255" s="289"/>
      <c r="B255" s="250"/>
      <c r="C255" s="251"/>
      <c r="D255" s="252"/>
      <c r="E255" s="280"/>
      <c r="F255" s="252"/>
      <c r="G255" s="280"/>
      <c r="H255" s="252"/>
      <c r="I255" s="252"/>
      <c r="J255" s="252"/>
      <c r="K255" s="252"/>
      <c r="L255" s="252"/>
      <c r="M255" s="252"/>
      <c r="N255" s="252"/>
      <c r="O255" s="252"/>
      <c r="P255" s="252"/>
      <c r="Q255" s="252"/>
      <c r="R255" s="252"/>
      <c r="S255" s="252"/>
      <c r="T255" s="252"/>
      <c r="U255" s="252"/>
      <c r="V255" s="252"/>
      <c r="W255" s="252"/>
      <c r="X255" s="252"/>
      <c r="Y255" s="252"/>
      <c r="Z255" s="252"/>
      <c r="AA255" s="252"/>
      <c r="AB255" s="252"/>
      <c r="AC255" s="252"/>
      <c r="AD255" s="252"/>
      <c r="AE255" s="252"/>
      <c r="AF255" s="252"/>
      <c r="AG255" s="252"/>
      <c r="AH255" s="252"/>
      <c r="AI255" s="252"/>
      <c r="AJ255" s="252"/>
      <c r="AK255" s="252"/>
      <c r="AL255" s="252"/>
      <c r="AM255" s="252"/>
      <c r="AN255" s="252"/>
      <c r="AO255" s="252"/>
      <c r="AP255" s="252"/>
      <c r="AQ255" s="252"/>
    </row>
    <row r="256" spans="1:43" ht="11.25" customHeight="1">
      <c r="A256" s="296">
        <v>9781776541225</v>
      </c>
      <c r="B256" s="221" t="s">
        <v>2738</v>
      </c>
      <c r="C256" s="226">
        <v>71.95</v>
      </c>
    </row>
    <row r="257" spans="1:43">
      <c r="A257" s="292">
        <v>9781776541133</v>
      </c>
      <c r="B257" s="213" t="s">
        <v>2739</v>
      </c>
      <c r="C257" s="225">
        <v>9.5</v>
      </c>
      <c r="E257" s="279"/>
      <c r="F257" s="211"/>
      <c r="G257" s="279"/>
      <c r="H257" s="211"/>
      <c r="I257" s="211"/>
      <c r="J257" s="211"/>
      <c r="K257" s="211"/>
      <c r="L257" s="211"/>
      <c r="M257" s="211"/>
      <c r="N257" s="211"/>
      <c r="O257" s="211"/>
      <c r="P257" s="211"/>
      <c r="Q257" s="211"/>
      <c r="R257" s="211"/>
      <c r="S257" s="211"/>
      <c r="T257" s="211"/>
      <c r="U257" s="211"/>
      <c r="V257" s="211"/>
      <c r="W257" s="211"/>
      <c r="X257" s="211"/>
      <c r="Y257" s="211"/>
      <c r="Z257" s="211"/>
      <c r="AA257" s="211"/>
      <c r="AB257" s="211"/>
      <c r="AC257" s="211"/>
      <c r="AD257" s="211"/>
      <c r="AE257" s="211"/>
      <c r="AF257" s="211"/>
      <c r="AG257" s="211"/>
      <c r="AH257" s="211"/>
      <c r="AI257" s="211"/>
      <c r="AJ257" s="211"/>
      <c r="AK257" s="211"/>
      <c r="AL257" s="211"/>
      <c r="AM257" s="211"/>
      <c r="AN257" s="211"/>
      <c r="AO257" s="211"/>
      <c r="AP257" s="211"/>
      <c r="AQ257" s="211"/>
    </row>
    <row r="258" spans="1:43">
      <c r="A258" s="292">
        <v>9781776541140</v>
      </c>
      <c r="B258" s="213" t="s">
        <v>2740</v>
      </c>
      <c r="C258" s="225">
        <v>9.5</v>
      </c>
      <c r="E258" s="279"/>
      <c r="F258" s="211"/>
      <c r="G258" s="279"/>
      <c r="H258" s="211"/>
      <c r="I258" s="211"/>
      <c r="J258" s="211"/>
      <c r="K258" s="211"/>
      <c r="L258" s="211"/>
      <c r="M258" s="211"/>
      <c r="N258" s="211"/>
      <c r="O258" s="211"/>
      <c r="P258" s="211"/>
      <c r="Q258" s="211"/>
      <c r="R258" s="211"/>
      <c r="S258" s="211"/>
      <c r="T258" s="211"/>
      <c r="U258" s="211"/>
      <c r="V258" s="211"/>
      <c r="W258" s="211"/>
      <c r="X258" s="211"/>
      <c r="Y258" s="211"/>
      <c r="Z258" s="211"/>
      <c r="AA258" s="211"/>
      <c r="AB258" s="211"/>
      <c r="AC258" s="211"/>
      <c r="AD258" s="211"/>
      <c r="AE258" s="211"/>
      <c r="AF258" s="211"/>
      <c r="AG258" s="211"/>
      <c r="AH258" s="211"/>
      <c r="AI258" s="211"/>
      <c r="AJ258" s="211"/>
      <c r="AK258" s="211"/>
      <c r="AL258" s="211"/>
      <c r="AM258" s="211"/>
      <c r="AN258" s="211"/>
      <c r="AO258" s="211"/>
      <c r="AP258" s="211"/>
      <c r="AQ258" s="211"/>
    </row>
    <row r="259" spans="1:43">
      <c r="A259" s="292">
        <v>9781776541157</v>
      </c>
      <c r="B259" s="213" t="s">
        <v>2741</v>
      </c>
      <c r="C259" s="225">
        <v>9.5</v>
      </c>
      <c r="E259" s="279"/>
      <c r="F259" s="211"/>
      <c r="G259" s="279"/>
      <c r="H259" s="211"/>
      <c r="I259" s="211"/>
      <c r="J259" s="211"/>
      <c r="K259" s="211"/>
      <c r="L259" s="211"/>
      <c r="M259" s="211"/>
      <c r="N259" s="211"/>
      <c r="O259" s="211"/>
      <c r="P259" s="211"/>
      <c r="Q259" s="211"/>
      <c r="R259" s="211"/>
      <c r="S259" s="211"/>
      <c r="T259" s="211"/>
      <c r="U259" s="211"/>
      <c r="V259" s="211"/>
      <c r="W259" s="211"/>
      <c r="X259" s="211"/>
      <c r="Y259" s="211"/>
      <c r="Z259" s="211"/>
      <c r="AA259" s="211"/>
      <c r="AB259" s="211"/>
      <c r="AC259" s="211"/>
      <c r="AD259" s="211"/>
      <c r="AE259" s="211"/>
      <c r="AF259" s="211"/>
      <c r="AG259" s="211"/>
      <c r="AH259" s="211"/>
      <c r="AI259" s="211"/>
      <c r="AJ259" s="211"/>
      <c r="AK259" s="211"/>
      <c r="AL259" s="211"/>
      <c r="AM259" s="211"/>
      <c r="AN259" s="211"/>
      <c r="AO259" s="211"/>
      <c r="AP259" s="211"/>
      <c r="AQ259" s="211"/>
    </row>
    <row r="260" spans="1:43">
      <c r="A260" s="292">
        <v>9781776541164</v>
      </c>
      <c r="B260" s="213" t="s">
        <v>2742</v>
      </c>
      <c r="C260" s="225">
        <v>9.5</v>
      </c>
      <c r="E260" s="279"/>
      <c r="F260" s="211"/>
      <c r="G260" s="279"/>
      <c r="H260" s="211"/>
      <c r="I260" s="211"/>
      <c r="J260" s="211"/>
      <c r="K260" s="211"/>
      <c r="L260" s="211"/>
      <c r="M260" s="211"/>
      <c r="N260" s="211"/>
      <c r="O260" s="211"/>
      <c r="P260" s="211"/>
      <c r="Q260" s="211"/>
      <c r="R260" s="211"/>
      <c r="S260" s="211"/>
      <c r="T260" s="211"/>
      <c r="U260" s="211"/>
      <c r="V260" s="211"/>
      <c r="W260" s="211"/>
      <c r="X260" s="211"/>
      <c r="Y260" s="211"/>
      <c r="Z260" s="211"/>
      <c r="AA260" s="211"/>
      <c r="AB260" s="211"/>
      <c r="AC260" s="211"/>
      <c r="AD260" s="211"/>
      <c r="AE260" s="211"/>
      <c r="AF260" s="211"/>
      <c r="AG260" s="211"/>
      <c r="AH260" s="211"/>
      <c r="AI260" s="211"/>
      <c r="AJ260" s="211"/>
      <c r="AK260" s="211"/>
      <c r="AL260" s="211"/>
      <c r="AM260" s="211"/>
      <c r="AN260" s="211"/>
      <c r="AO260" s="211"/>
      <c r="AP260" s="211"/>
      <c r="AQ260" s="211"/>
    </row>
    <row r="261" spans="1:43">
      <c r="A261" s="292">
        <v>9781776541171</v>
      </c>
      <c r="B261" s="213" t="s">
        <v>2743</v>
      </c>
      <c r="C261" s="225">
        <v>9.5</v>
      </c>
      <c r="E261" s="279"/>
      <c r="F261" s="211"/>
      <c r="G261" s="279"/>
      <c r="H261" s="211"/>
      <c r="I261" s="211"/>
      <c r="J261" s="211"/>
      <c r="K261" s="211"/>
      <c r="L261" s="211"/>
      <c r="M261" s="211"/>
      <c r="N261" s="211"/>
      <c r="O261" s="211"/>
      <c r="P261" s="211"/>
      <c r="Q261" s="211"/>
      <c r="R261" s="211"/>
      <c r="S261" s="211"/>
      <c r="T261" s="211"/>
      <c r="U261" s="211"/>
      <c r="V261" s="211"/>
      <c r="W261" s="211"/>
      <c r="X261" s="211"/>
      <c r="Y261" s="211"/>
      <c r="Z261" s="211"/>
      <c r="AA261" s="211"/>
      <c r="AB261" s="211"/>
      <c r="AC261" s="211"/>
      <c r="AD261" s="211"/>
      <c r="AE261" s="211"/>
      <c r="AF261" s="211"/>
      <c r="AG261" s="211"/>
      <c r="AH261" s="211"/>
      <c r="AI261" s="211"/>
      <c r="AJ261" s="211"/>
      <c r="AK261" s="211"/>
      <c r="AL261" s="211"/>
      <c r="AM261" s="211"/>
      <c r="AN261" s="211"/>
      <c r="AO261" s="211"/>
      <c r="AP261" s="211"/>
      <c r="AQ261" s="211"/>
    </row>
    <row r="262" spans="1:43">
      <c r="A262" s="292">
        <v>9781776541188</v>
      </c>
      <c r="B262" s="213" t="s">
        <v>2744</v>
      </c>
      <c r="C262" s="225">
        <v>9.5</v>
      </c>
      <c r="E262" s="279"/>
      <c r="F262" s="211"/>
      <c r="G262" s="279"/>
      <c r="H262" s="211"/>
      <c r="I262" s="211"/>
      <c r="J262" s="211"/>
      <c r="K262" s="211"/>
      <c r="L262" s="211"/>
      <c r="M262" s="211"/>
      <c r="N262" s="211"/>
      <c r="O262" s="211"/>
      <c r="P262" s="211"/>
      <c r="Q262" s="211"/>
      <c r="R262" s="211"/>
      <c r="S262" s="211"/>
      <c r="T262" s="211"/>
      <c r="U262" s="211"/>
      <c r="V262" s="211"/>
      <c r="W262" s="211"/>
      <c r="X262" s="211"/>
      <c r="Y262" s="211"/>
      <c r="Z262" s="211"/>
      <c r="AA262" s="211"/>
      <c r="AB262" s="211"/>
      <c r="AC262" s="211"/>
      <c r="AD262" s="211"/>
      <c r="AE262" s="211"/>
      <c r="AF262" s="211"/>
      <c r="AG262" s="211"/>
      <c r="AH262" s="211"/>
      <c r="AI262" s="211"/>
      <c r="AJ262" s="211"/>
      <c r="AK262" s="211"/>
      <c r="AL262" s="211"/>
      <c r="AM262" s="211"/>
      <c r="AN262" s="211"/>
      <c r="AO262" s="211"/>
      <c r="AP262" s="211"/>
      <c r="AQ262" s="211"/>
    </row>
    <row r="263" spans="1:43">
      <c r="A263" s="292">
        <v>9781776541195</v>
      </c>
      <c r="B263" s="213" t="s">
        <v>2745</v>
      </c>
      <c r="C263" s="225">
        <v>9.5</v>
      </c>
      <c r="E263" s="279"/>
      <c r="F263" s="211"/>
      <c r="G263" s="279"/>
      <c r="H263" s="211"/>
      <c r="I263" s="211"/>
      <c r="J263" s="211"/>
      <c r="K263" s="211"/>
      <c r="L263" s="211"/>
      <c r="M263" s="211"/>
      <c r="N263" s="211"/>
      <c r="O263" s="211"/>
      <c r="P263" s="211"/>
      <c r="Q263" s="211"/>
      <c r="R263" s="211"/>
      <c r="S263" s="211"/>
      <c r="T263" s="211"/>
      <c r="U263" s="211"/>
      <c r="V263" s="211"/>
      <c r="W263" s="211"/>
      <c r="X263" s="211"/>
      <c r="Y263" s="211"/>
      <c r="Z263" s="211"/>
      <c r="AA263" s="211"/>
      <c r="AB263" s="211"/>
      <c r="AC263" s="211"/>
      <c r="AD263" s="211"/>
      <c r="AE263" s="211"/>
      <c r="AF263" s="211"/>
      <c r="AG263" s="211"/>
      <c r="AH263" s="211"/>
      <c r="AI263" s="211"/>
      <c r="AJ263" s="211"/>
      <c r="AK263" s="211"/>
      <c r="AL263" s="211"/>
      <c r="AM263" s="211"/>
      <c r="AN263" s="211"/>
      <c r="AO263" s="211"/>
      <c r="AP263" s="211"/>
      <c r="AQ263" s="211"/>
    </row>
    <row r="264" spans="1:43">
      <c r="A264" s="293">
        <v>9781776541201</v>
      </c>
      <c r="B264" s="219" t="s">
        <v>2746</v>
      </c>
      <c r="C264" s="225">
        <v>9.5</v>
      </c>
      <c r="E264" s="279"/>
      <c r="F264" s="211"/>
      <c r="G264" s="279"/>
      <c r="H264" s="211"/>
      <c r="I264" s="211"/>
      <c r="J264" s="211"/>
      <c r="K264" s="211"/>
      <c r="L264" s="211"/>
      <c r="M264" s="211"/>
      <c r="N264" s="211"/>
      <c r="O264" s="211"/>
      <c r="P264" s="211"/>
      <c r="Q264" s="211"/>
      <c r="R264" s="211"/>
      <c r="S264" s="211"/>
      <c r="T264" s="211"/>
      <c r="U264" s="211"/>
      <c r="V264" s="211"/>
      <c r="W264" s="211"/>
      <c r="X264" s="211"/>
      <c r="Y264" s="211"/>
      <c r="Z264" s="211"/>
      <c r="AA264" s="211"/>
      <c r="AB264" s="211"/>
      <c r="AC264" s="211"/>
      <c r="AD264" s="211"/>
      <c r="AE264" s="211"/>
      <c r="AF264" s="211"/>
      <c r="AG264" s="211"/>
      <c r="AH264" s="211"/>
      <c r="AI264" s="211"/>
      <c r="AJ264" s="211"/>
      <c r="AK264" s="211"/>
      <c r="AL264" s="211"/>
      <c r="AM264" s="211"/>
      <c r="AN264" s="211"/>
      <c r="AO264" s="211"/>
      <c r="AP264" s="211"/>
      <c r="AQ264" s="211"/>
    </row>
    <row r="265" spans="1:43">
      <c r="A265" s="289"/>
      <c r="B265" s="250"/>
      <c r="C265" s="251"/>
      <c r="D265" s="252"/>
      <c r="E265" s="280"/>
      <c r="F265" s="252"/>
      <c r="G265" s="280"/>
      <c r="H265" s="252"/>
      <c r="I265" s="252"/>
      <c r="J265" s="252"/>
      <c r="K265" s="252"/>
      <c r="L265" s="252"/>
      <c r="M265" s="252"/>
      <c r="N265" s="252"/>
      <c r="O265" s="252"/>
      <c r="P265" s="252"/>
      <c r="Q265" s="252"/>
      <c r="R265" s="252"/>
      <c r="S265" s="252"/>
      <c r="T265" s="252"/>
      <c r="U265" s="252"/>
      <c r="V265" s="252"/>
      <c r="W265" s="252"/>
      <c r="X265" s="252"/>
      <c r="Y265" s="252"/>
      <c r="Z265" s="252"/>
      <c r="AA265" s="252"/>
      <c r="AB265" s="252"/>
      <c r="AC265" s="252"/>
      <c r="AD265" s="252"/>
      <c r="AE265" s="252"/>
      <c r="AF265" s="252"/>
      <c r="AG265" s="252"/>
      <c r="AH265" s="252"/>
      <c r="AI265" s="252"/>
      <c r="AJ265" s="252"/>
      <c r="AK265" s="252"/>
      <c r="AL265" s="252"/>
      <c r="AM265" s="252"/>
      <c r="AN265" s="252"/>
      <c r="AO265" s="252"/>
      <c r="AP265" s="252"/>
      <c r="AQ265" s="252"/>
    </row>
    <row r="266" spans="1:43">
      <c r="A266" s="291" t="s">
        <v>2747</v>
      </c>
      <c r="B266" s="249"/>
      <c r="C266" s="254"/>
      <c r="E266" s="279"/>
    </row>
    <row r="267" spans="1:43">
      <c r="A267" s="292">
        <v>9781776543458</v>
      </c>
      <c r="B267" s="213" t="s">
        <v>2748</v>
      </c>
      <c r="C267" s="266">
        <v>499</v>
      </c>
      <c r="D267" s="270"/>
      <c r="F267" s="211"/>
      <c r="G267" s="279"/>
      <c r="H267" s="211"/>
      <c r="I267" s="211"/>
      <c r="J267" s="211"/>
      <c r="K267" s="211"/>
      <c r="L267" s="211"/>
      <c r="M267" s="211"/>
      <c r="N267" s="211"/>
      <c r="O267" s="211"/>
      <c r="P267" s="211"/>
      <c r="Q267" s="211"/>
      <c r="R267" s="211"/>
      <c r="S267" s="211"/>
      <c r="T267" s="211"/>
      <c r="U267" s="211"/>
      <c r="V267" s="211"/>
      <c r="W267" s="211"/>
      <c r="X267" s="211"/>
      <c r="Y267" s="211"/>
      <c r="Z267" s="211"/>
      <c r="AA267" s="211"/>
      <c r="AB267" s="211"/>
      <c r="AC267" s="211"/>
      <c r="AD267" s="211"/>
      <c r="AE267" s="211"/>
      <c r="AF267" s="211"/>
      <c r="AG267" s="211"/>
      <c r="AH267" s="211"/>
      <c r="AI267" s="211"/>
      <c r="AJ267" s="211"/>
      <c r="AK267" s="211"/>
      <c r="AL267" s="211"/>
      <c r="AM267" s="211"/>
      <c r="AN267" s="211"/>
      <c r="AO267" s="211"/>
      <c r="AP267" s="211"/>
      <c r="AQ267" s="211"/>
    </row>
    <row r="268" spans="1:43">
      <c r="A268" s="293">
        <v>9781776859870</v>
      </c>
      <c r="B268" s="219" t="s">
        <v>2749</v>
      </c>
      <c r="C268" s="266">
        <v>2699</v>
      </c>
      <c r="D268" s="270"/>
      <c r="F268" s="211"/>
      <c r="G268" s="279"/>
      <c r="H268" s="211"/>
      <c r="I268" s="211"/>
      <c r="J268" s="211"/>
      <c r="K268" s="211"/>
      <c r="L268" s="211"/>
      <c r="M268" s="211"/>
      <c r="N268" s="211"/>
      <c r="O268" s="211"/>
      <c r="P268" s="211"/>
      <c r="Q268" s="211"/>
      <c r="R268" s="211"/>
      <c r="S268" s="211"/>
      <c r="T268" s="211"/>
      <c r="U268" s="211"/>
      <c r="V268" s="211"/>
      <c r="W268" s="211"/>
      <c r="X268" s="211"/>
      <c r="Y268" s="211"/>
      <c r="Z268" s="211"/>
      <c r="AA268" s="211"/>
      <c r="AB268" s="211"/>
      <c r="AC268" s="211"/>
      <c r="AD268" s="211"/>
      <c r="AE268" s="211"/>
      <c r="AF268" s="211"/>
      <c r="AG268" s="211"/>
      <c r="AH268" s="211"/>
      <c r="AI268" s="211"/>
      <c r="AJ268" s="211"/>
      <c r="AK268" s="211"/>
      <c r="AL268" s="211"/>
      <c r="AM268" s="211"/>
      <c r="AN268" s="211"/>
      <c r="AO268" s="211"/>
      <c r="AP268" s="211"/>
      <c r="AQ268" s="211"/>
    </row>
    <row r="269" spans="1:43">
      <c r="A269" s="289"/>
      <c r="B269" s="250"/>
      <c r="C269" s="251"/>
      <c r="D269" s="252"/>
      <c r="E269" s="280"/>
      <c r="F269" s="252"/>
      <c r="G269" s="280"/>
      <c r="H269" s="252"/>
      <c r="I269" s="252"/>
      <c r="J269" s="252"/>
      <c r="K269" s="252"/>
      <c r="L269" s="252"/>
      <c r="M269" s="252"/>
      <c r="N269" s="252"/>
      <c r="O269" s="252"/>
      <c r="P269" s="252"/>
      <c r="Q269" s="252"/>
      <c r="R269" s="252"/>
      <c r="S269" s="252"/>
      <c r="T269" s="252"/>
      <c r="U269" s="252"/>
      <c r="V269" s="252"/>
      <c r="W269" s="252"/>
      <c r="X269" s="252"/>
      <c r="Y269" s="252"/>
      <c r="Z269" s="252"/>
      <c r="AA269" s="252"/>
      <c r="AB269" s="252"/>
      <c r="AC269" s="252"/>
      <c r="AD269" s="252"/>
      <c r="AE269" s="252"/>
      <c r="AF269" s="252"/>
      <c r="AG269" s="252"/>
      <c r="AH269" s="252"/>
      <c r="AI269" s="252"/>
      <c r="AJ269" s="252"/>
      <c r="AK269" s="252"/>
      <c r="AL269" s="252"/>
      <c r="AM269" s="252"/>
      <c r="AN269" s="252"/>
      <c r="AO269" s="252"/>
      <c r="AP269" s="252"/>
      <c r="AQ269" s="252"/>
    </row>
    <row r="270" spans="1:43" ht="11.25" customHeight="1">
      <c r="A270" s="296">
        <v>9781877490774</v>
      </c>
      <c r="B270" s="221" t="s">
        <v>2750</v>
      </c>
      <c r="C270" s="226">
        <v>71.95</v>
      </c>
    </row>
    <row r="271" spans="1:43">
      <c r="A271" s="292">
        <v>9781877506154</v>
      </c>
      <c r="B271" s="213" t="s">
        <v>2751</v>
      </c>
      <c r="C271" s="225">
        <v>9.5</v>
      </c>
      <c r="E271" s="279"/>
      <c r="F271" s="211"/>
      <c r="G271" s="279"/>
      <c r="H271" s="211"/>
      <c r="I271" s="211"/>
      <c r="J271" s="211"/>
      <c r="K271" s="211"/>
      <c r="L271" s="211"/>
      <c r="M271" s="211"/>
      <c r="N271" s="211"/>
      <c r="O271" s="211"/>
      <c r="P271" s="211"/>
      <c r="Q271" s="211"/>
      <c r="R271" s="211"/>
      <c r="S271" s="211"/>
      <c r="T271" s="211"/>
      <c r="U271" s="211"/>
      <c r="V271" s="211"/>
      <c r="W271" s="211"/>
      <c r="X271" s="211"/>
      <c r="Y271" s="211"/>
      <c r="Z271" s="211"/>
      <c r="AA271" s="211"/>
      <c r="AB271" s="211"/>
      <c r="AC271" s="211"/>
      <c r="AD271" s="211"/>
      <c r="AE271" s="211"/>
      <c r="AF271" s="211"/>
      <c r="AG271" s="211"/>
      <c r="AH271" s="211"/>
      <c r="AI271" s="211"/>
      <c r="AJ271" s="211"/>
      <c r="AK271" s="211"/>
      <c r="AL271" s="211"/>
      <c r="AM271" s="211"/>
      <c r="AN271" s="211"/>
      <c r="AO271" s="211"/>
      <c r="AP271" s="211"/>
      <c r="AQ271" s="211"/>
    </row>
    <row r="272" spans="1:43">
      <c r="A272" s="292">
        <v>9781877363184</v>
      </c>
      <c r="B272" s="213" t="s">
        <v>2752</v>
      </c>
      <c r="C272" s="225">
        <v>9.5</v>
      </c>
      <c r="E272" s="279"/>
      <c r="F272" s="211"/>
      <c r="G272" s="279"/>
      <c r="H272" s="211"/>
      <c r="I272" s="211"/>
      <c r="J272" s="211"/>
      <c r="K272" s="211"/>
      <c r="L272" s="211"/>
      <c r="M272" s="211"/>
      <c r="N272" s="211"/>
      <c r="O272" s="211"/>
      <c r="P272" s="211"/>
      <c r="Q272" s="211"/>
      <c r="R272" s="211"/>
      <c r="S272" s="211"/>
      <c r="T272" s="211"/>
      <c r="U272" s="211"/>
      <c r="V272" s="211"/>
      <c r="W272" s="211"/>
      <c r="X272" s="211"/>
      <c r="Y272" s="211"/>
      <c r="Z272" s="211"/>
      <c r="AA272" s="211"/>
      <c r="AB272" s="211"/>
      <c r="AC272" s="211"/>
      <c r="AD272" s="211"/>
      <c r="AE272" s="211"/>
      <c r="AF272" s="211"/>
      <c r="AG272" s="211"/>
      <c r="AH272" s="211"/>
      <c r="AI272" s="211"/>
      <c r="AJ272" s="211"/>
      <c r="AK272" s="211"/>
      <c r="AL272" s="211"/>
      <c r="AM272" s="211"/>
      <c r="AN272" s="211"/>
      <c r="AO272" s="211"/>
      <c r="AP272" s="211"/>
      <c r="AQ272" s="211"/>
    </row>
    <row r="273" spans="1:43">
      <c r="A273" s="292">
        <v>9781877363191</v>
      </c>
      <c r="B273" s="213" t="s">
        <v>2753</v>
      </c>
      <c r="C273" s="225">
        <v>9.5</v>
      </c>
      <c r="E273" s="279"/>
      <c r="F273" s="211"/>
      <c r="G273" s="279"/>
      <c r="H273" s="211"/>
      <c r="I273" s="211"/>
      <c r="J273" s="211"/>
      <c r="K273" s="211"/>
      <c r="L273" s="211"/>
      <c r="M273" s="211"/>
      <c r="N273" s="211"/>
      <c r="O273" s="211"/>
      <c r="P273" s="211"/>
      <c r="Q273" s="211"/>
      <c r="R273" s="211"/>
      <c r="S273" s="211"/>
      <c r="T273" s="211"/>
      <c r="U273" s="211"/>
      <c r="V273" s="211"/>
      <c r="W273" s="211"/>
      <c r="X273" s="211"/>
      <c r="Y273" s="211"/>
      <c r="Z273" s="211"/>
      <c r="AA273" s="211"/>
      <c r="AB273" s="211"/>
      <c r="AC273" s="211"/>
      <c r="AD273" s="211"/>
      <c r="AE273" s="211"/>
      <c r="AF273" s="211"/>
      <c r="AG273" s="211"/>
      <c r="AH273" s="211"/>
      <c r="AI273" s="211"/>
      <c r="AJ273" s="211"/>
      <c r="AK273" s="211"/>
      <c r="AL273" s="211"/>
      <c r="AM273" s="211"/>
      <c r="AN273" s="211"/>
      <c r="AO273" s="211"/>
      <c r="AP273" s="211"/>
      <c r="AQ273" s="211"/>
    </row>
    <row r="274" spans="1:43">
      <c r="A274" s="292">
        <v>9781877363177</v>
      </c>
      <c r="B274" s="213" t="s">
        <v>2754</v>
      </c>
      <c r="C274" s="225">
        <v>9.5</v>
      </c>
      <c r="E274" s="279"/>
      <c r="F274" s="211"/>
      <c r="G274" s="279"/>
      <c r="H274" s="211"/>
      <c r="I274" s="211"/>
      <c r="J274" s="211"/>
      <c r="K274" s="211"/>
      <c r="L274" s="211"/>
      <c r="M274" s="211"/>
      <c r="N274" s="211"/>
      <c r="O274" s="211"/>
      <c r="P274" s="211"/>
      <c r="Q274" s="211"/>
      <c r="R274" s="211"/>
      <c r="S274" s="211"/>
      <c r="T274" s="211"/>
      <c r="U274" s="211"/>
      <c r="V274" s="211"/>
      <c r="W274" s="211"/>
      <c r="X274" s="211"/>
      <c r="Y274" s="211"/>
      <c r="Z274" s="211"/>
      <c r="AA274" s="211"/>
      <c r="AB274" s="211"/>
      <c r="AC274" s="211"/>
      <c r="AD274" s="211"/>
      <c r="AE274" s="211"/>
      <c r="AF274" s="211"/>
      <c r="AG274" s="211"/>
      <c r="AH274" s="211"/>
      <c r="AI274" s="211"/>
      <c r="AJ274" s="211"/>
      <c r="AK274" s="211"/>
      <c r="AL274" s="211"/>
      <c r="AM274" s="211"/>
      <c r="AN274" s="211"/>
      <c r="AO274" s="211"/>
      <c r="AP274" s="211"/>
      <c r="AQ274" s="211"/>
    </row>
    <row r="275" spans="1:43">
      <c r="A275" s="292">
        <v>9781877363306</v>
      </c>
      <c r="B275" s="213" t="s">
        <v>2755</v>
      </c>
      <c r="C275" s="225">
        <v>9.5</v>
      </c>
      <c r="E275" s="279"/>
      <c r="F275" s="211"/>
      <c r="G275" s="279"/>
      <c r="H275" s="211"/>
      <c r="I275" s="211"/>
      <c r="J275" s="211"/>
      <c r="K275" s="211"/>
      <c r="L275" s="211"/>
      <c r="M275" s="211"/>
      <c r="N275" s="211"/>
      <c r="O275" s="211"/>
      <c r="P275" s="211"/>
      <c r="Q275" s="211"/>
      <c r="R275" s="211"/>
      <c r="S275" s="211"/>
      <c r="T275" s="211"/>
      <c r="U275" s="211"/>
      <c r="V275" s="211"/>
      <c r="W275" s="211"/>
      <c r="X275" s="211"/>
      <c r="Y275" s="211"/>
      <c r="Z275" s="211"/>
      <c r="AA275" s="211"/>
      <c r="AB275" s="211"/>
      <c r="AC275" s="211"/>
      <c r="AD275" s="211"/>
      <c r="AE275" s="211"/>
      <c r="AF275" s="211"/>
      <c r="AG275" s="211"/>
      <c r="AH275" s="211"/>
      <c r="AI275" s="211"/>
      <c r="AJ275" s="211"/>
      <c r="AK275" s="211"/>
      <c r="AL275" s="211"/>
      <c r="AM275" s="211"/>
      <c r="AN275" s="211"/>
      <c r="AO275" s="211"/>
      <c r="AP275" s="211"/>
      <c r="AQ275" s="211"/>
    </row>
    <row r="276" spans="1:43">
      <c r="A276" s="292">
        <v>9781877363207</v>
      </c>
      <c r="B276" s="213" t="s">
        <v>2756</v>
      </c>
      <c r="C276" s="225">
        <v>9.5</v>
      </c>
      <c r="E276" s="279"/>
      <c r="F276" s="211"/>
      <c r="G276" s="279"/>
      <c r="H276" s="211"/>
      <c r="I276" s="211"/>
      <c r="J276" s="211"/>
      <c r="K276" s="211"/>
      <c r="L276" s="211"/>
      <c r="M276" s="211"/>
      <c r="N276" s="211"/>
      <c r="O276" s="211"/>
      <c r="P276" s="211"/>
      <c r="Q276" s="211"/>
      <c r="R276" s="211"/>
      <c r="S276" s="211"/>
      <c r="T276" s="211"/>
      <c r="U276" s="211"/>
      <c r="V276" s="211"/>
      <c r="W276" s="211"/>
      <c r="X276" s="211"/>
      <c r="Y276" s="211"/>
      <c r="Z276" s="211"/>
      <c r="AA276" s="211"/>
      <c r="AB276" s="211"/>
      <c r="AC276" s="211"/>
      <c r="AD276" s="211"/>
      <c r="AE276" s="211"/>
      <c r="AF276" s="211"/>
      <c r="AG276" s="211"/>
      <c r="AH276" s="211"/>
      <c r="AI276" s="211"/>
      <c r="AJ276" s="211"/>
      <c r="AK276" s="211"/>
      <c r="AL276" s="211"/>
      <c r="AM276" s="211"/>
      <c r="AN276" s="211"/>
      <c r="AO276" s="211"/>
      <c r="AP276" s="211"/>
      <c r="AQ276" s="211"/>
    </row>
    <row r="277" spans="1:43">
      <c r="A277" s="292">
        <v>9781877363283</v>
      </c>
      <c r="B277" s="213" t="s">
        <v>2757</v>
      </c>
      <c r="C277" s="225">
        <v>9.5</v>
      </c>
      <c r="E277" s="279"/>
      <c r="F277" s="211"/>
      <c r="G277" s="279"/>
      <c r="H277" s="211"/>
      <c r="I277" s="211"/>
      <c r="J277" s="211"/>
      <c r="K277" s="211"/>
      <c r="L277" s="211"/>
      <c r="M277" s="211"/>
      <c r="N277" s="211"/>
      <c r="O277" s="211"/>
      <c r="P277" s="211"/>
      <c r="Q277" s="211"/>
      <c r="R277" s="211"/>
      <c r="S277" s="211"/>
      <c r="T277" s="211"/>
      <c r="U277" s="211"/>
      <c r="V277" s="211"/>
      <c r="W277" s="211"/>
      <c r="X277" s="211"/>
      <c r="Y277" s="211"/>
      <c r="Z277" s="211"/>
      <c r="AA277" s="211"/>
      <c r="AB277" s="211"/>
      <c r="AC277" s="211"/>
      <c r="AD277" s="211"/>
      <c r="AE277" s="211"/>
      <c r="AF277" s="211"/>
      <c r="AG277" s="211"/>
      <c r="AH277" s="211"/>
      <c r="AI277" s="211"/>
      <c r="AJ277" s="211"/>
      <c r="AK277" s="211"/>
      <c r="AL277" s="211"/>
      <c r="AM277" s="211"/>
      <c r="AN277" s="211"/>
      <c r="AO277" s="211"/>
      <c r="AP277" s="211"/>
      <c r="AQ277" s="211"/>
    </row>
    <row r="278" spans="1:43">
      <c r="A278" s="293">
        <v>9781877363955</v>
      </c>
      <c r="B278" s="219" t="s">
        <v>2758</v>
      </c>
      <c r="C278" s="225">
        <v>9.5</v>
      </c>
      <c r="E278" s="279"/>
      <c r="F278" s="211"/>
      <c r="G278" s="279"/>
      <c r="H278" s="211"/>
      <c r="I278" s="211"/>
      <c r="J278" s="211"/>
      <c r="K278" s="211"/>
      <c r="L278" s="211"/>
      <c r="M278" s="211"/>
      <c r="N278" s="211"/>
      <c r="O278" s="211"/>
      <c r="P278" s="211"/>
      <c r="Q278" s="211"/>
      <c r="R278" s="211"/>
      <c r="S278" s="211"/>
      <c r="T278" s="211"/>
      <c r="U278" s="211"/>
      <c r="V278" s="211"/>
      <c r="W278" s="211"/>
      <c r="X278" s="211"/>
      <c r="Y278" s="211"/>
      <c r="Z278" s="211"/>
      <c r="AA278" s="211"/>
      <c r="AB278" s="211"/>
      <c r="AC278" s="211"/>
      <c r="AD278" s="211"/>
      <c r="AE278" s="211"/>
      <c r="AF278" s="211"/>
      <c r="AG278" s="211"/>
      <c r="AH278" s="211"/>
      <c r="AI278" s="211"/>
      <c r="AJ278" s="211"/>
      <c r="AK278" s="211"/>
      <c r="AL278" s="211"/>
      <c r="AM278" s="211"/>
      <c r="AN278" s="211"/>
      <c r="AO278" s="211"/>
      <c r="AP278" s="211"/>
      <c r="AQ278" s="211"/>
    </row>
    <row r="279" spans="1:43">
      <c r="A279" s="289"/>
      <c r="B279" s="250"/>
      <c r="C279" s="251"/>
      <c r="D279" s="252"/>
      <c r="E279" s="280"/>
      <c r="F279" s="252"/>
      <c r="G279" s="280"/>
      <c r="H279" s="252"/>
      <c r="I279" s="252"/>
      <c r="J279" s="252"/>
      <c r="K279" s="252"/>
      <c r="L279" s="252"/>
      <c r="M279" s="252"/>
      <c r="N279" s="252"/>
      <c r="O279" s="252"/>
      <c r="P279" s="252"/>
      <c r="Q279" s="252"/>
      <c r="R279" s="252"/>
      <c r="S279" s="252"/>
      <c r="T279" s="252"/>
      <c r="U279" s="252"/>
      <c r="V279" s="252"/>
      <c r="W279" s="252"/>
      <c r="X279" s="252"/>
      <c r="Y279" s="252"/>
      <c r="Z279" s="252"/>
      <c r="AA279" s="252"/>
      <c r="AB279" s="252"/>
      <c r="AC279" s="252"/>
      <c r="AD279" s="252"/>
      <c r="AE279" s="252"/>
      <c r="AF279" s="252"/>
      <c r="AG279" s="252"/>
      <c r="AH279" s="252"/>
      <c r="AI279" s="252"/>
      <c r="AJ279" s="252"/>
      <c r="AK279" s="252"/>
      <c r="AL279" s="252"/>
      <c r="AM279" s="252"/>
      <c r="AN279" s="252"/>
      <c r="AO279" s="252"/>
      <c r="AP279" s="252"/>
      <c r="AQ279" s="252"/>
    </row>
    <row r="280" spans="1:43" ht="11.25" customHeight="1">
      <c r="A280" s="296">
        <v>9781877490781</v>
      </c>
      <c r="B280" s="221" t="s">
        <v>2759</v>
      </c>
      <c r="C280" s="226">
        <v>71.95</v>
      </c>
    </row>
    <row r="281" spans="1:43">
      <c r="A281" s="292">
        <v>9781877363986</v>
      </c>
      <c r="B281" s="213" t="s">
        <v>2760</v>
      </c>
      <c r="C281" s="225">
        <v>9.5</v>
      </c>
      <c r="E281" s="279"/>
      <c r="F281" s="211"/>
      <c r="G281" s="279"/>
      <c r="H281" s="211"/>
      <c r="I281" s="211"/>
      <c r="J281" s="211"/>
      <c r="K281" s="211"/>
      <c r="L281" s="211"/>
      <c r="M281" s="211"/>
      <c r="N281" s="211"/>
      <c r="O281" s="211"/>
      <c r="P281" s="211"/>
      <c r="Q281" s="211"/>
      <c r="R281" s="211"/>
      <c r="S281" s="211"/>
      <c r="T281" s="211"/>
      <c r="U281" s="211"/>
      <c r="V281" s="211"/>
      <c r="W281" s="211"/>
      <c r="X281" s="211"/>
      <c r="Y281" s="211"/>
      <c r="Z281" s="211"/>
      <c r="AA281" s="211"/>
      <c r="AB281" s="211"/>
      <c r="AC281" s="211"/>
      <c r="AD281" s="211"/>
      <c r="AE281" s="211"/>
      <c r="AF281" s="211"/>
      <c r="AG281" s="211"/>
      <c r="AH281" s="211"/>
      <c r="AI281" s="211"/>
      <c r="AJ281" s="211"/>
      <c r="AK281" s="211"/>
      <c r="AL281" s="211"/>
      <c r="AM281" s="211"/>
      <c r="AN281" s="211"/>
      <c r="AO281" s="211"/>
      <c r="AP281" s="211"/>
      <c r="AQ281" s="211"/>
    </row>
    <row r="282" spans="1:43">
      <c r="A282" s="292">
        <v>9781877419027</v>
      </c>
      <c r="B282" s="213" t="s">
        <v>2761</v>
      </c>
      <c r="C282" s="225">
        <v>9.5</v>
      </c>
      <c r="E282" s="279"/>
      <c r="F282" s="211"/>
      <c r="G282" s="279"/>
      <c r="H282" s="211"/>
      <c r="I282" s="211"/>
      <c r="J282" s="211"/>
      <c r="K282" s="211"/>
      <c r="L282" s="211"/>
      <c r="M282" s="211"/>
      <c r="N282" s="211"/>
      <c r="O282" s="211"/>
      <c r="P282" s="211"/>
      <c r="Q282" s="211"/>
      <c r="R282" s="211"/>
      <c r="S282" s="211"/>
      <c r="T282" s="211"/>
      <c r="U282" s="211"/>
      <c r="V282" s="211"/>
      <c r="W282" s="211"/>
      <c r="X282" s="211"/>
      <c r="Y282" s="211"/>
      <c r="Z282" s="211"/>
      <c r="AA282" s="211"/>
      <c r="AB282" s="211"/>
      <c r="AC282" s="211"/>
      <c r="AD282" s="211"/>
      <c r="AE282" s="211"/>
      <c r="AF282" s="211"/>
      <c r="AG282" s="211"/>
      <c r="AH282" s="211"/>
      <c r="AI282" s="211"/>
      <c r="AJ282" s="211"/>
      <c r="AK282" s="211"/>
      <c r="AL282" s="211"/>
      <c r="AM282" s="211"/>
      <c r="AN282" s="211"/>
      <c r="AO282" s="211"/>
      <c r="AP282" s="211"/>
      <c r="AQ282" s="211"/>
    </row>
    <row r="283" spans="1:43">
      <c r="A283" s="292">
        <v>9781877419058</v>
      </c>
      <c r="B283" s="213" t="s">
        <v>2762</v>
      </c>
      <c r="C283" s="225">
        <v>9.5</v>
      </c>
      <c r="E283" s="279"/>
      <c r="F283" s="211"/>
      <c r="G283" s="279"/>
      <c r="H283" s="211"/>
      <c r="I283" s="211"/>
      <c r="J283" s="211"/>
      <c r="K283" s="211"/>
      <c r="L283" s="211"/>
      <c r="M283" s="211"/>
      <c r="N283" s="211"/>
      <c r="O283" s="211"/>
      <c r="P283" s="211"/>
      <c r="Q283" s="211"/>
      <c r="R283" s="211"/>
      <c r="S283" s="211"/>
      <c r="T283" s="211"/>
      <c r="U283" s="211"/>
      <c r="V283" s="211"/>
      <c r="W283" s="211"/>
      <c r="X283" s="211"/>
      <c r="Y283" s="211"/>
      <c r="Z283" s="211"/>
      <c r="AA283" s="211"/>
      <c r="AB283" s="211"/>
      <c r="AC283" s="211"/>
      <c r="AD283" s="211"/>
      <c r="AE283" s="211"/>
      <c r="AF283" s="211"/>
      <c r="AG283" s="211"/>
      <c r="AH283" s="211"/>
      <c r="AI283" s="211"/>
      <c r="AJ283" s="211"/>
      <c r="AK283" s="211"/>
      <c r="AL283" s="211"/>
      <c r="AM283" s="211"/>
      <c r="AN283" s="211"/>
      <c r="AO283" s="211"/>
      <c r="AP283" s="211"/>
      <c r="AQ283" s="211"/>
    </row>
    <row r="284" spans="1:43">
      <c r="A284" s="292">
        <v>9781877363993</v>
      </c>
      <c r="B284" s="213" t="s">
        <v>2763</v>
      </c>
      <c r="C284" s="225">
        <v>9.5</v>
      </c>
      <c r="E284" s="279"/>
      <c r="F284" s="211"/>
      <c r="G284" s="279"/>
      <c r="H284" s="211"/>
      <c r="I284" s="211"/>
      <c r="J284" s="211"/>
      <c r="K284" s="211"/>
      <c r="L284" s="211"/>
      <c r="M284" s="211"/>
      <c r="N284" s="211"/>
      <c r="O284" s="211"/>
      <c r="P284" s="211"/>
      <c r="Q284" s="211"/>
      <c r="R284" s="211"/>
      <c r="S284" s="211"/>
      <c r="T284" s="211"/>
      <c r="U284" s="211"/>
      <c r="V284" s="211"/>
      <c r="W284" s="211"/>
      <c r="X284" s="211"/>
      <c r="Y284" s="211"/>
      <c r="Z284" s="211"/>
      <c r="AA284" s="211"/>
      <c r="AB284" s="211"/>
      <c r="AC284" s="211"/>
      <c r="AD284" s="211"/>
      <c r="AE284" s="211"/>
      <c r="AF284" s="211"/>
      <c r="AG284" s="211"/>
      <c r="AH284" s="211"/>
      <c r="AI284" s="211"/>
      <c r="AJ284" s="211"/>
      <c r="AK284" s="211"/>
      <c r="AL284" s="211"/>
      <c r="AM284" s="211"/>
      <c r="AN284" s="211"/>
      <c r="AO284" s="211"/>
      <c r="AP284" s="211"/>
      <c r="AQ284" s="211"/>
    </row>
    <row r="285" spans="1:43">
      <c r="A285" s="292">
        <v>9781877419003</v>
      </c>
      <c r="B285" s="213" t="s">
        <v>2764</v>
      </c>
      <c r="C285" s="225">
        <v>9.5</v>
      </c>
      <c r="E285" s="279"/>
      <c r="F285" s="211"/>
      <c r="G285" s="279"/>
      <c r="H285" s="211"/>
      <c r="I285" s="211"/>
      <c r="J285" s="211"/>
      <c r="K285" s="211"/>
      <c r="L285" s="211"/>
      <c r="M285" s="211"/>
      <c r="N285" s="211"/>
      <c r="O285" s="211"/>
      <c r="P285" s="211"/>
      <c r="Q285" s="211"/>
      <c r="R285" s="211"/>
      <c r="S285" s="211"/>
      <c r="T285" s="211"/>
      <c r="U285" s="211"/>
      <c r="V285" s="211"/>
      <c r="W285" s="211"/>
      <c r="X285" s="211"/>
      <c r="Y285" s="211"/>
      <c r="Z285" s="211"/>
      <c r="AA285" s="211"/>
      <c r="AB285" s="211"/>
      <c r="AC285" s="211"/>
      <c r="AD285" s="211"/>
      <c r="AE285" s="211"/>
      <c r="AF285" s="211"/>
      <c r="AG285" s="211"/>
      <c r="AH285" s="211"/>
      <c r="AI285" s="211"/>
      <c r="AJ285" s="211"/>
      <c r="AK285" s="211"/>
      <c r="AL285" s="211"/>
      <c r="AM285" s="211"/>
      <c r="AN285" s="211"/>
      <c r="AO285" s="211"/>
      <c r="AP285" s="211"/>
      <c r="AQ285" s="211"/>
    </row>
    <row r="286" spans="1:43">
      <c r="A286" s="292">
        <v>9781877419010</v>
      </c>
      <c r="B286" s="213" t="s">
        <v>2765</v>
      </c>
      <c r="C286" s="225">
        <v>9.5</v>
      </c>
      <c r="E286" s="279"/>
      <c r="F286" s="211"/>
      <c r="G286" s="279"/>
      <c r="H286" s="211"/>
      <c r="I286" s="211"/>
      <c r="J286" s="211"/>
      <c r="K286" s="211"/>
      <c r="L286" s="211"/>
      <c r="M286" s="211"/>
      <c r="N286" s="211"/>
      <c r="O286" s="211"/>
      <c r="P286" s="211"/>
      <c r="Q286" s="211"/>
      <c r="R286" s="211"/>
      <c r="S286" s="211"/>
      <c r="T286" s="211"/>
      <c r="U286" s="211"/>
      <c r="V286" s="211"/>
      <c r="W286" s="211"/>
      <c r="X286" s="211"/>
      <c r="Y286" s="211"/>
      <c r="Z286" s="211"/>
      <c r="AA286" s="211"/>
      <c r="AB286" s="211"/>
      <c r="AC286" s="211"/>
      <c r="AD286" s="211"/>
      <c r="AE286" s="211"/>
      <c r="AF286" s="211"/>
      <c r="AG286" s="211"/>
      <c r="AH286" s="211"/>
      <c r="AI286" s="211"/>
      <c r="AJ286" s="211"/>
      <c r="AK286" s="211"/>
      <c r="AL286" s="211"/>
      <c r="AM286" s="211"/>
      <c r="AN286" s="211"/>
      <c r="AO286" s="211"/>
      <c r="AP286" s="211"/>
      <c r="AQ286" s="211"/>
    </row>
    <row r="287" spans="1:43">
      <c r="A287" s="292">
        <v>9781877419034</v>
      </c>
      <c r="B287" s="213" t="s">
        <v>2766</v>
      </c>
      <c r="C287" s="225">
        <v>9.5</v>
      </c>
      <c r="E287" s="279"/>
      <c r="F287" s="211"/>
      <c r="G287" s="279"/>
      <c r="H287" s="211"/>
      <c r="I287" s="211"/>
      <c r="J287" s="211"/>
      <c r="K287" s="211"/>
      <c r="L287" s="211"/>
      <c r="M287" s="211"/>
      <c r="N287" s="211"/>
      <c r="O287" s="211"/>
      <c r="P287" s="211"/>
      <c r="Q287" s="211"/>
      <c r="R287" s="211"/>
      <c r="S287" s="211"/>
      <c r="T287" s="211"/>
      <c r="U287" s="211"/>
      <c r="V287" s="211"/>
      <c r="W287" s="211"/>
      <c r="X287" s="211"/>
      <c r="Y287" s="211"/>
      <c r="Z287" s="211"/>
      <c r="AA287" s="211"/>
      <c r="AB287" s="211"/>
      <c r="AC287" s="211"/>
      <c r="AD287" s="211"/>
      <c r="AE287" s="211"/>
      <c r="AF287" s="211"/>
      <c r="AG287" s="211"/>
      <c r="AH287" s="211"/>
      <c r="AI287" s="211"/>
      <c r="AJ287" s="211"/>
      <c r="AK287" s="211"/>
      <c r="AL287" s="211"/>
      <c r="AM287" s="211"/>
      <c r="AN287" s="211"/>
      <c r="AO287" s="211"/>
      <c r="AP287" s="211"/>
      <c r="AQ287" s="211"/>
    </row>
    <row r="288" spans="1:43">
      <c r="A288" s="293">
        <v>9781877419041</v>
      </c>
      <c r="B288" s="219" t="s">
        <v>2767</v>
      </c>
      <c r="C288" s="225">
        <v>9.5</v>
      </c>
      <c r="E288" s="279"/>
      <c r="F288" s="211"/>
      <c r="G288" s="279"/>
      <c r="H288" s="211"/>
      <c r="I288" s="211"/>
      <c r="J288" s="211"/>
      <c r="K288" s="211"/>
      <c r="L288" s="211"/>
      <c r="M288" s="211"/>
      <c r="N288" s="211"/>
      <c r="O288" s="211"/>
      <c r="P288" s="211"/>
      <c r="Q288" s="211"/>
      <c r="R288" s="211"/>
      <c r="S288" s="211"/>
      <c r="T288" s="211"/>
      <c r="U288" s="211"/>
      <c r="V288" s="211"/>
      <c r="W288" s="211"/>
      <c r="X288" s="211"/>
      <c r="Y288" s="211"/>
      <c r="Z288" s="211"/>
      <c r="AA288" s="211"/>
      <c r="AB288" s="211"/>
      <c r="AC288" s="211"/>
      <c r="AD288" s="211"/>
      <c r="AE288" s="211"/>
      <c r="AF288" s="211"/>
      <c r="AG288" s="211"/>
      <c r="AH288" s="211"/>
      <c r="AI288" s="211"/>
      <c r="AJ288" s="211"/>
      <c r="AK288" s="211"/>
      <c r="AL288" s="211"/>
      <c r="AM288" s="211"/>
      <c r="AN288" s="211"/>
      <c r="AO288" s="211"/>
      <c r="AP288" s="211"/>
      <c r="AQ288" s="211"/>
    </row>
    <row r="289" spans="1:43">
      <c r="A289" s="289"/>
      <c r="B289" s="250"/>
      <c r="C289" s="251"/>
      <c r="D289" s="252"/>
      <c r="E289" s="280"/>
      <c r="F289" s="252"/>
      <c r="G289" s="280"/>
      <c r="H289" s="252"/>
      <c r="I289" s="252"/>
      <c r="J289" s="252"/>
      <c r="K289" s="252"/>
      <c r="L289" s="252"/>
      <c r="M289" s="252"/>
      <c r="N289" s="252"/>
      <c r="O289" s="252"/>
      <c r="P289" s="252"/>
      <c r="Q289" s="252"/>
      <c r="R289" s="252"/>
      <c r="S289" s="252"/>
      <c r="T289" s="252"/>
      <c r="U289" s="252"/>
      <c r="V289" s="252"/>
      <c r="W289" s="252"/>
      <c r="X289" s="252"/>
      <c r="Y289" s="252"/>
      <c r="Z289" s="252"/>
      <c r="AA289" s="252"/>
      <c r="AB289" s="252"/>
      <c r="AC289" s="252"/>
      <c r="AD289" s="252"/>
      <c r="AE289" s="252"/>
      <c r="AF289" s="252"/>
      <c r="AG289" s="252"/>
      <c r="AH289" s="252"/>
      <c r="AI289" s="252"/>
      <c r="AJ289" s="252"/>
      <c r="AK289" s="252"/>
      <c r="AL289" s="252"/>
      <c r="AM289" s="252"/>
      <c r="AN289" s="252"/>
      <c r="AO289" s="252"/>
      <c r="AP289" s="252"/>
      <c r="AQ289" s="252"/>
    </row>
    <row r="290" spans="1:43" ht="12.75" customHeight="1">
      <c r="A290" s="296">
        <v>9781877490798</v>
      </c>
      <c r="B290" s="221" t="s">
        <v>2768</v>
      </c>
      <c r="C290" s="226">
        <v>71.95</v>
      </c>
    </row>
    <row r="291" spans="1:43">
      <c r="A291" s="292">
        <v>9781877419904</v>
      </c>
      <c r="B291" s="213" t="s">
        <v>2769</v>
      </c>
      <c r="C291" s="225">
        <v>9.5</v>
      </c>
      <c r="E291" s="279"/>
      <c r="F291" s="211"/>
      <c r="G291" s="279"/>
      <c r="H291" s="211"/>
      <c r="I291" s="211"/>
      <c r="J291" s="211"/>
      <c r="K291" s="211"/>
      <c r="L291" s="211"/>
      <c r="M291" s="211"/>
      <c r="N291" s="211"/>
      <c r="O291" s="211"/>
      <c r="P291" s="211"/>
      <c r="Q291" s="211"/>
      <c r="R291" s="211"/>
      <c r="S291" s="211"/>
      <c r="T291" s="211"/>
      <c r="U291" s="211"/>
      <c r="V291" s="211"/>
      <c r="W291" s="211"/>
      <c r="X291" s="211"/>
      <c r="Y291" s="211"/>
      <c r="Z291" s="211"/>
      <c r="AA291" s="211"/>
      <c r="AB291" s="211"/>
      <c r="AC291" s="211"/>
      <c r="AD291" s="211"/>
      <c r="AE291" s="211"/>
      <c r="AF291" s="211"/>
      <c r="AG291" s="211"/>
      <c r="AH291" s="211"/>
      <c r="AI291" s="211"/>
      <c r="AJ291" s="211"/>
      <c r="AK291" s="211"/>
      <c r="AL291" s="211"/>
      <c r="AM291" s="211"/>
      <c r="AN291" s="211"/>
      <c r="AO291" s="211"/>
      <c r="AP291" s="211"/>
      <c r="AQ291" s="211"/>
    </row>
    <row r="292" spans="1:43">
      <c r="A292" s="292">
        <v>9781877419935</v>
      </c>
      <c r="B292" s="213" t="s">
        <v>2770</v>
      </c>
      <c r="C292" s="225">
        <v>9.5</v>
      </c>
      <c r="E292" s="279"/>
      <c r="F292" s="211"/>
      <c r="G292" s="279"/>
      <c r="H292" s="211"/>
      <c r="I292" s="211"/>
      <c r="J292" s="211"/>
      <c r="K292" s="211"/>
      <c r="L292" s="211"/>
      <c r="M292" s="211"/>
      <c r="N292" s="211"/>
      <c r="O292" s="211"/>
      <c r="P292" s="211"/>
      <c r="Q292" s="211"/>
      <c r="R292" s="211"/>
      <c r="S292" s="211"/>
      <c r="T292" s="211"/>
      <c r="U292" s="211"/>
      <c r="V292" s="211"/>
      <c r="W292" s="211"/>
      <c r="X292" s="211"/>
      <c r="Y292" s="211"/>
      <c r="Z292" s="211"/>
      <c r="AA292" s="211"/>
      <c r="AB292" s="211"/>
      <c r="AC292" s="211"/>
      <c r="AD292" s="211"/>
      <c r="AE292" s="211"/>
      <c r="AF292" s="211"/>
      <c r="AG292" s="211"/>
      <c r="AH292" s="211"/>
      <c r="AI292" s="211"/>
      <c r="AJ292" s="211"/>
      <c r="AK292" s="211"/>
      <c r="AL292" s="211"/>
      <c r="AM292" s="211"/>
      <c r="AN292" s="211"/>
      <c r="AO292" s="211"/>
      <c r="AP292" s="211"/>
      <c r="AQ292" s="211"/>
    </row>
    <row r="293" spans="1:43">
      <c r="A293" s="292">
        <v>9781877419256</v>
      </c>
      <c r="B293" s="213" t="s">
        <v>129</v>
      </c>
      <c r="C293" s="225">
        <v>9.5</v>
      </c>
      <c r="E293" s="279"/>
      <c r="F293" s="211"/>
      <c r="G293" s="279"/>
      <c r="H293" s="211"/>
      <c r="I293" s="211"/>
      <c r="J293" s="211"/>
      <c r="K293" s="211"/>
      <c r="L293" s="211"/>
      <c r="M293" s="211"/>
      <c r="N293" s="211"/>
      <c r="O293" s="211"/>
      <c r="P293" s="211"/>
      <c r="Q293" s="211"/>
      <c r="R293" s="211"/>
      <c r="S293" s="211"/>
      <c r="T293" s="211"/>
      <c r="U293" s="211"/>
      <c r="V293" s="211"/>
      <c r="W293" s="211"/>
      <c r="X293" s="211"/>
      <c r="Y293" s="211"/>
      <c r="Z293" s="211"/>
      <c r="AA293" s="211"/>
      <c r="AB293" s="211"/>
      <c r="AC293" s="211"/>
      <c r="AD293" s="211"/>
      <c r="AE293" s="211"/>
      <c r="AF293" s="211"/>
      <c r="AG293" s="211"/>
      <c r="AH293" s="211"/>
      <c r="AI293" s="211"/>
      <c r="AJ293" s="211"/>
      <c r="AK293" s="211"/>
      <c r="AL293" s="211"/>
      <c r="AM293" s="211"/>
      <c r="AN293" s="211"/>
      <c r="AO293" s="211"/>
      <c r="AP293" s="211"/>
      <c r="AQ293" s="211"/>
    </row>
    <row r="294" spans="1:43">
      <c r="A294" s="292">
        <v>9781877419232</v>
      </c>
      <c r="B294" s="213" t="s">
        <v>2771</v>
      </c>
      <c r="C294" s="225">
        <v>9.5</v>
      </c>
      <c r="E294" s="279"/>
      <c r="F294" s="211"/>
      <c r="G294" s="279"/>
      <c r="H294" s="211"/>
      <c r="I294" s="211"/>
      <c r="J294" s="211"/>
      <c r="K294" s="211"/>
      <c r="L294" s="211"/>
      <c r="M294" s="211"/>
      <c r="N294" s="211"/>
      <c r="O294" s="211"/>
      <c r="P294" s="211"/>
      <c r="Q294" s="211"/>
      <c r="R294" s="211"/>
      <c r="S294" s="211"/>
      <c r="T294" s="211"/>
      <c r="U294" s="211"/>
      <c r="V294" s="211"/>
      <c r="W294" s="211"/>
      <c r="X294" s="211"/>
      <c r="Y294" s="211"/>
      <c r="Z294" s="211"/>
      <c r="AA294" s="211"/>
      <c r="AB294" s="211"/>
      <c r="AC294" s="211"/>
      <c r="AD294" s="211"/>
      <c r="AE294" s="211"/>
      <c r="AF294" s="211"/>
      <c r="AG294" s="211"/>
      <c r="AH294" s="211"/>
      <c r="AI294" s="211"/>
      <c r="AJ294" s="211"/>
      <c r="AK294" s="211"/>
      <c r="AL294" s="211"/>
      <c r="AM294" s="211"/>
      <c r="AN294" s="211"/>
      <c r="AO294" s="211"/>
      <c r="AP294" s="211"/>
      <c r="AQ294" s="211"/>
    </row>
    <row r="295" spans="1:43">
      <c r="A295" s="292">
        <v>9781877419911</v>
      </c>
      <c r="B295" s="213" t="s">
        <v>2772</v>
      </c>
      <c r="C295" s="225">
        <v>9.5</v>
      </c>
      <c r="E295" s="279"/>
      <c r="F295" s="211"/>
      <c r="G295" s="279"/>
      <c r="H295" s="211"/>
      <c r="I295" s="211"/>
      <c r="J295" s="211"/>
      <c r="K295" s="211"/>
      <c r="L295" s="211"/>
      <c r="M295" s="211"/>
      <c r="N295" s="211"/>
      <c r="O295" s="211"/>
      <c r="P295" s="211"/>
      <c r="Q295" s="211"/>
      <c r="R295" s="211"/>
      <c r="S295" s="211"/>
      <c r="T295" s="211"/>
      <c r="U295" s="211"/>
      <c r="V295" s="211"/>
      <c r="W295" s="211"/>
      <c r="X295" s="211"/>
      <c r="Y295" s="211"/>
      <c r="Z295" s="211"/>
      <c r="AA295" s="211"/>
      <c r="AB295" s="211"/>
      <c r="AC295" s="211"/>
      <c r="AD295" s="211"/>
      <c r="AE295" s="211"/>
      <c r="AF295" s="211"/>
      <c r="AG295" s="211"/>
      <c r="AH295" s="211"/>
      <c r="AI295" s="211"/>
      <c r="AJ295" s="211"/>
      <c r="AK295" s="211"/>
      <c r="AL295" s="211"/>
      <c r="AM295" s="211"/>
      <c r="AN295" s="211"/>
      <c r="AO295" s="211"/>
      <c r="AP295" s="211"/>
      <c r="AQ295" s="211"/>
    </row>
    <row r="296" spans="1:43">
      <c r="A296" s="292">
        <v>9781877419225</v>
      </c>
      <c r="B296" s="213" t="s">
        <v>2773</v>
      </c>
      <c r="C296" s="225">
        <v>9.5</v>
      </c>
      <c r="E296" s="279"/>
      <c r="F296" s="211"/>
      <c r="G296" s="279"/>
      <c r="H296" s="211"/>
      <c r="I296" s="211"/>
      <c r="J296" s="211"/>
      <c r="K296" s="211"/>
      <c r="L296" s="211"/>
      <c r="M296" s="211"/>
      <c r="N296" s="211"/>
      <c r="O296" s="211"/>
      <c r="P296" s="211"/>
      <c r="Q296" s="211"/>
      <c r="R296" s="211"/>
      <c r="S296" s="211"/>
      <c r="T296" s="211"/>
      <c r="U296" s="211"/>
      <c r="V296" s="211"/>
      <c r="W296" s="211"/>
      <c r="X296" s="211"/>
      <c r="Y296" s="211"/>
      <c r="Z296" s="211"/>
      <c r="AA296" s="211"/>
      <c r="AB296" s="211"/>
      <c r="AC296" s="211"/>
      <c r="AD296" s="211"/>
      <c r="AE296" s="211"/>
      <c r="AF296" s="211"/>
      <c r="AG296" s="211"/>
      <c r="AH296" s="211"/>
      <c r="AI296" s="211"/>
      <c r="AJ296" s="211"/>
      <c r="AK296" s="211"/>
      <c r="AL296" s="211"/>
      <c r="AM296" s="211"/>
      <c r="AN296" s="211"/>
      <c r="AO296" s="211"/>
      <c r="AP296" s="211"/>
      <c r="AQ296" s="211"/>
    </row>
    <row r="297" spans="1:43">
      <c r="A297" s="292">
        <v>9781877419249</v>
      </c>
      <c r="B297" s="213" t="s">
        <v>2774</v>
      </c>
      <c r="C297" s="225">
        <v>9.5</v>
      </c>
      <c r="E297" s="279"/>
      <c r="F297" s="211"/>
      <c r="G297" s="279"/>
      <c r="H297" s="211"/>
      <c r="I297" s="211"/>
      <c r="J297" s="211"/>
      <c r="K297" s="211"/>
      <c r="L297" s="211"/>
      <c r="M297" s="211"/>
      <c r="N297" s="211"/>
      <c r="O297" s="211"/>
      <c r="P297" s="211"/>
      <c r="Q297" s="211"/>
      <c r="R297" s="211"/>
      <c r="S297" s="211"/>
      <c r="T297" s="211"/>
      <c r="U297" s="211"/>
      <c r="V297" s="211"/>
      <c r="W297" s="211"/>
      <c r="X297" s="211"/>
      <c r="Y297" s="211"/>
      <c r="Z297" s="211"/>
      <c r="AA297" s="211"/>
      <c r="AB297" s="211"/>
      <c r="AC297" s="211"/>
      <c r="AD297" s="211"/>
      <c r="AE297" s="211"/>
      <c r="AF297" s="211"/>
      <c r="AG297" s="211"/>
      <c r="AH297" s="211"/>
      <c r="AI297" s="211"/>
      <c r="AJ297" s="211"/>
      <c r="AK297" s="211"/>
      <c r="AL297" s="211"/>
      <c r="AM297" s="211"/>
      <c r="AN297" s="211"/>
      <c r="AO297" s="211"/>
      <c r="AP297" s="211"/>
      <c r="AQ297" s="211"/>
    </row>
    <row r="298" spans="1:43">
      <c r="A298" s="293">
        <v>9781877419928</v>
      </c>
      <c r="B298" s="219" t="s">
        <v>2775</v>
      </c>
      <c r="C298" s="225">
        <v>9.5</v>
      </c>
      <c r="E298" s="279"/>
      <c r="F298" s="211"/>
      <c r="G298" s="279"/>
      <c r="H298" s="211"/>
      <c r="I298" s="211"/>
      <c r="J298" s="211"/>
      <c r="K298" s="211"/>
      <c r="L298" s="211"/>
      <c r="M298" s="211"/>
      <c r="N298" s="211"/>
      <c r="O298" s="211"/>
      <c r="P298" s="211"/>
      <c r="Q298" s="211"/>
      <c r="R298" s="211"/>
      <c r="S298" s="211"/>
      <c r="T298" s="211"/>
      <c r="U298" s="211"/>
      <c r="V298" s="211"/>
      <c r="W298" s="211"/>
      <c r="X298" s="211"/>
      <c r="Y298" s="211"/>
      <c r="Z298" s="211"/>
      <c r="AA298" s="211"/>
      <c r="AB298" s="211"/>
      <c r="AC298" s="211"/>
      <c r="AD298" s="211"/>
      <c r="AE298" s="211"/>
      <c r="AF298" s="211"/>
      <c r="AG298" s="211"/>
      <c r="AH298" s="211"/>
      <c r="AI298" s="211"/>
      <c r="AJ298" s="211"/>
      <c r="AK298" s="211"/>
      <c r="AL298" s="211"/>
      <c r="AM298" s="211"/>
      <c r="AN298" s="211"/>
      <c r="AO298" s="211"/>
      <c r="AP298" s="211"/>
      <c r="AQ298" s="211"/>
    </row>
    <row r="299" spans="1:43">
      <c r="A299" s="289"/>
      <c r="B299" s="250"/>
      <c r="C299" s="251"/>
      <c r="D299" s="252"/>
      <c r="E299" s="280"/>
      <c r="F299" s="252"/>
      <c r="G299" s="280"/>
      <c r="H299" s="252"/>
      <c r="I299" s="252"/>
      <c r="J299" s="252"/>
      <c r="K299" s="252"/>
      <c r="L299" s="252"/>
      <c r="M299" s="252"/>
      <c r="N299" s="252"/>
      <c r="O299" s="252"/>
      <c r="P299" s="252"/>
      <c r="Q299" s="252"/>
      <c r="R299" s="252"/>
      <c r="S299" s="252"/>
      <c r="T299" s="252"/>
      <c r="U299" s="252"/>
      <c r="V299" s="252"/>
      <c r="W299" s="252"/>
      <c r="X299" s="252"/>
      <c r="Y299" s="252"/>
      <c r="Z299" s="252"/>
      <c r="AA299" s="252"/>
      <c r="AB299" s="252"/>
      <c r="AC299" s="252"/>
      <c r="AD299" s="252"/>
      <c r="AE299" s="252"/>
      <c r="AF299" s="252"/>
      <c r="AG299" s="252"/>
      <c r="AH299" s="252"/>
      <c r="AI299" s="252"/>
      <c r="AJ299" s="252"/>
      <c r="AK299" s="252"/>
      <c r="AL299" s="252"/>
      <c r="AM299" s="252"/>
      <c r="AN299" s="252"/>
      <c r="AO299" s="252"/>
      <c r="AP299" s="252"/>
      <c r="AQ299" s="252"/>
    </row>
    <row r="300" spans="1:43" ht="11.25" customHeight="1">
      <c r="A300" s="296">
        <v>9781877490804</v>
      </c>
      <c r="B300" s="221" t="s">
        <v>2776</v>
      </c>
      <c r="C300" s="226">
        <v>71.95</v>
      </c>
    </row>
    <row r="301" spans="1:43">
      <c r="A301" s="292">
        <v>9781877435911</v>
      </c>
      <c r="B301" s="213" t="s">
        <v>2777</v>
      </c>
      <c r="C301" s="225">
        <v>9.5</v>
      </c>
      <c r="E301" s="279"/>
      <c r="F301" s="211"/>
      <c r="G301" s="279"/>
      <c r="H301" s="211"/>
      <c r="I301" s="211"/>
      <c r="J301" s="211"/>
      <c r="K301" s="211"/>
      <c r="L301" s="211"/>
      <c r="M301" s="211"/>
      <c r="N301" s="211"/>
      <c r="O301" s="211"/>
      <c r="P301" s="211"/>
      <c r="Q301" s="211"/>
      <c r="R301" s="211"/>
      <c r="S301" s="211"/>
      <c r="T301" s="211"/>
      <c r="U301" s="211"/>
      <c r="V301" s="211"/>
      <c r="W301" s="211"/>
      <c r="X301" s="211"/>
      <c r="Y301" s="211"/>
      <c r="Z301" s="211"/>
      <c r="AA301" s="211"/>
      <c r="AB301" s="211"/>
      <c r="AC301" s="211"/>
      <c r="AD301" s="211"/>
      <c r="AE301" s="211"/>
      <c r="AF301" s="211"/>
      <c r="AG301" s="211"/>
      <c r="AH301" s="211"/>
      <c r="AI301" s="211"/>
      <c r="AJ301" s="211"/>
      <c r="AK301" s="211"/>
      <c r="AL301" s="211"/>
      <c r="AM301" s="211"/>
      <c r="AN301" s="211"/>
      <c r="AO301" s="211"/>
      <c r="AP301" s="211"/>
      <c r="AQ301" s="211"/>
    </row>
    <row r="302" spans="1:43">
      <c r="A302" s="292">
        <v>9781877435898</v>
      </c>
      <c r="B302" s="213" t="s">
        <v>2778</v>
      </c>
      <c r="C302" s="225">
        <v>9.5</v>
      </c>
      <c r="E302" s="279"/>
      <c r="F302" s="211"/>
      <c r="G302" s="279"/>
      <c r="H302" s="211"/>
      <c r="I302" s="211"/>
      <c r="J302" s="211"/>
      <c r="K302" s="211"/>
      <c r="L302" s="211"/>
      <c r="M302" s="211"/>
      <c r="N302" s="211"/>
      <c r="O302" s="211"/>
      <c r="P302" s="211"/>
      <c r="Q302" s="211"/>
      <c r="R302" s="211"/>
      <c r="S302" s="211"/>
      <c r="T302" s="211"/>
      <c r="U302" s="211"/>
      <c r="V302" s="211"/>
      <c r="W302" s="211"/>
      <c r="X302" s="211"/>
      <c r="Y302" s="211"/>
      <c r="Z302" s="211"/>
      <c r="AA302" s="211"/>
      <c r="AB302" s="211"/>
      <c r="AC302" s="211"/>
      <c r="AD302" s="211"/>
      <c r="AE302" s="211"/>
      <c r="AF302" s="211"/>
      <c r="AG302" s="211"/>
      <c r="AH302" s="211"/>
      <c r="AI302" s="211"/>
      <c r="AJ302" s="211"/>
      <c r="AK302" s="211"/>
      <c r="AL302" s="211"/>
      <c r="AM302" s="211"/>
      <c r="AN302" s="211"/>
      <c r="AO302" s="211"/>
      <c r="AP302" s="211"/>
      <c r="AQ302" s="211"/>
    </row>
    <row r="303" spans="1:43">
      <c r="A303" s="292">
        <v>9781877435942</v>
      </c>
      <c r="B303" s="213" t="s">
        <v>2779</v>
      </c>
      <c r="C303" s="225">
        <v>9.5</v>
      </c>
      <c r="E303" s="279"/>
      <c r="F303" s="211"/>
      <c r="G303" s="279"/>
      <c r="H303" s="211"/>
      <c r="I303" s="211"/>
      <c r="J303" s="211"/>
      <c r="K303" s="211"/>
      <c r="L303" s="211"/>
      <c r="M303" s="211"/>
      <c r="N303" s="211"/>
      <c r="O303" s="211"/>
      <c r="P303" s="211"/>
      <c r="Q303" s="211"/>
      <c r="R303" s="211"/>
      <c r="S303" s="211"/>
      <c r="T303" s="211"/>
      <c r="U303" s="211"/>
      <c r="V303" s="211"/>
      <c r="W303" s="211"/>
      <c r="X303" s="211"/>
      <c r="Y303" s="211"/>
      <c r="Z303" s="211"/>
      <c r="AA303" s="211"/>
      <c r="AB303" s="211"/>
      <c r="AC303" s="211"/>
      <c r="AD303" s="211"/>
      <c r="AE303" s="211"/>
      <c r="AF303" s="211"/>
      <c r="AG303" s="211"/>
      <c r="AH303" s="211"/>
      <c r="AI303" s="211"/>
      <c r="AJ303" s="211"/>
      <c r="AK303" s="211"/>
      <c r="AL303" s="211"/>
      <c r="AM303" s="211"/>
      <c r="AN303" s="211"/>
      <c r="AO303" s="211"/>
      <c r="AP303" s="211"/>
      <c r="AQ303" s="211"/>
    </row>
    <row r="304" spans="1:43">
      <c r="A304" s="292">
        <v>9781877435935</v>
      </c>
      <c r="B304" s="213" t="s">
        <v>2780</v>
      </c>
      <c r="C304" s="225">
        <v>9.5</v>
      </c>
      <c r="E304" s="279"/>
      <c r="F304" s="211"/>
      <c r="G304" s="279"/>
      <c r="H304" s="211"/>
      <c r="I304" s="211"/>
      <c r="J304" s="211"/>
      <c r="K304" s="211"/>
      <c r="L304" s="211"/>
      <c r="M304" s="211"/>
      <c r="N304" s="211"/>
      <c r="O304" s="211"/>
      <c r="P304" s="211"/>
      <c r="Q304" s="211"/>
      <c r="R304" s="211"/>
      <c r="S304" s="211"/>
      <c r="T304" s="211"/>
      <c r="U304" s="211"/>
      <c r="V304" s="211"/>
      <c r="W304" s="211"/>
      <c r="X304" s="211"/>
      <c r="Y304" s="211"/>
      <c r="Z304" s="211"/>
      <c r="AA304" s="211"/>
      <c r="AB304" s="211"/>
      <c r="AC304" s="211"/>
      <c r="AD304" s="211"/>
      <c r="AE304" s="211"/>
      <c r="AF304" s="211"/>
      <c r="AG304" s="211"/>
      <c r="AH304" s="211"/>
      <c r="AI304" s="211"/>
      <c r="AJ304" s="211"/>
      <c r="AK304" s="211"/>
      <c r="AL304" s="211"/>
      <c r="AM304" s="211"/>
      <c r="AN304" s="211"/>
      <c r="AO304" s="211"/>
      <c r="AP304" s="211"/>
      <c r="AQ304" s="211"/>
    </row>
    <row r="305" spans="1:43">
      <c r="A305" s="292">
        <v>9781877435966</v>
      </c>
      <c r="B305" s="213" t="s">
        <v>2781</v>
      </c>
      <c r="C305" s="225">
        <v>9.5</v>
      </c>
      <c r="E305" s="279"/>
      <c r="F305" s="211"/>
      <c r="G305" s="279"/>
      <c r="H305" s="211"/>
      <c r="I305" s="211"/>
      <c r="J305" s="211"/>
      <c r="K305" s="211"/>
      <c r="L305" s="211"/>
      <c r="M305" s="211"/>
      <c r="N305" s="211"/>
      <c r="O305" s="211"/>
      <c r="P305" s="211"/>
      <c r="Q305" s="211"/>
      <c r="R305" s="211"/>
      <c r="S305" s="211"/>
      <c r="T305" s="211"/>
      <c r="U305" s="211"/>
      <c r="V305" s="211"/>
      <c r="W305" s="211"/>
      <c r="X305" s="211"/>
      <c r="Y305" s="211"/>
      <c r="Z305" s="211"/>
      <c r="AA305" s="211"/>
      <c r="AB305" s="211"/>
      <c r="AC305" s="211"/>
      <c r="AD305" s="211"/>
      <c r="AE305" s="211"/>
      <c r="AF305" s="211"/>
      <c r="AG305" s="211"/>
      <c r="AH305" s="211"/>
      <c r="AI305" s="211"/>
      <c r="AJ305" s="211"/>
      <c r="AK305" s="211"/>
      <c r="AL305" s="211"/>
      <c r="AM305" s="211"/>
      <c r="AN305" s="211"/>
      <c r="AO305" s="211"/>
      <c r="AP305" s="211"/>
      <c r="AQ305" s="211"/>
    </row>
    <row r="306" spans="1:43">
      <c r="A306" s="292">
        <v>9781877435928</v>
      </c>
      <c r="B306" s="213" t="s">
        <v>2782</v>
      </c>
      <c r="C306" s="225">
        <v>9.5</v>
      </c>
      <c r="E306" s="279"/>
      <c r="F306" s="211"/>
      <c r="G306" s="279"/>
      <c r="H306" s="211"/>
      <c r="I306" s="211"/>
      <c r="J306" s="211"/>
      <c r="K306" s="211"/>
      <c r="L306" s="211"/>
      <c r="M306" s="211"/>
      <c r="N306" s="211"/>
      <c r="O306" s="211"/>
      <c r="P306" s="211"/>
      <c r="Q306" s="211"/>
      <c r="R306" s="211"/>
      <c r="S306" s="211"/>
      <c r="T306" s="211"/>
      <c r="U306" s="211"/>
      <c r="V306" s="211"/>
      <c r="W306" s="211"/>
      <c r="X306" s="211"/>
      <c r="Y306" s="211"/>
      <c r="Z306" s="211"/>
      <c r="AA306" s="211"/>
      <c r="AB306" s="211"/>
      <c r="AC306" s="211"/>
      <c r="AD306" s="211"/>
      <c r="AE306" s="211"/>
      <c r="AF306" s="211"/>
      <c r="AG306" s="211"/>
      <c r="AH306" s="211"/>
      <c r="AI306" s="211"/>
      <c r="AJ306" s="211"/>
      <c r="AK306" s="211"/>
      <c r="AL306" s="211"/>
      <c r="AM306" s="211"/>
      <c r="AN306" s="211"/>
      <c r="AO306" s="211"/>
      <c r="AP306" s="211"/>
      <c r="AQ306" s="211"/>
    </row>
    <row r="307" spans="1:43">
      <c r="A307" s="292">
        <v>9781877435959</v>
      </c>
      <c r="B307" s="213" t="s">
        <v>2783</v>
      </c>
      <c r="C307" s="225">
        <v>9.5</v>
      </c>
      <c r="E307" s="279"/>
      <c r="F307" s="211"/>
      <c r="G307" s="279"/>
      <c r="H307" s="211"/>
      <c r="I307" s="211"/>
      <c r="J307" s="211"/>
      <c r="K307" s="211"/>
      <c r="L307" s="211"/>
      <c r="M307" s="211"/>
      <c r="N307" s="211"/>
      <c r="O307" s="211"/>
      <c r="P307" s="211"/>
      <c r="Q307" s="211"/>
      <c r="R307" s="211"/>
      <c r="S307" s="211"/>
      <c r="T307" s="211"/>
      <c r="U307" s="211"/>
      <c r="V307" s="211"/>
      <c r="W307" s="211"/>
      <c r="X307" s="211"/>
      <c r="Y307" s="211"/>
      <c r="Z307" s="211"/>
      <c r="AA307" s="211"/>
      <c r="AB307" s="211"/>
      <c r="AC307" s="211"/>
      <c r="AD307" s="211"/>
      <c r="AE307" s="211"/>
      <c r="AF307" s="211"/>
      <c r="AG307" s="211"/>
      <c r="AH307" s="211"/>
      <c r="AI307" s="211"/>
      <c r="AJ307" s="211"/>
      <c r="AK307" s="211"/>
      <c r="AL307" s="211"/>
      <c r="AM307" s="211"/>
      <c r="AN307" s="211"/>
      <c r="AO307" s="211"/>
      <c r="AP307" s="211"/>
      <c r="AQ307" s="211"/>
    </row>
    <row r="308" spans="1:43">
      <c r="A308" s="293">
        <v>9781877435904</v>
      </c>
      <c r="B308" s="219" t="s">
        <v>2784</v>
      </c>
      <c r="C308" s="225">
        <v>9.5</v>
      </c>
      <c r="E308" s="279"/>
      <c r="F308" s="211"/>
      <c r="G308" s="279"/>
      <c r="H308" s="211"/>
      <c r="I308" s="211"/>
      <c r="J308" s="211"/>
      <c r="K308" s="211"/>
      <c r="L308" s="211"/>
      <c r="M308" s="211"/>
      <c r="N308" s="211"/>
      <c r="O308" s="211"/>
      <c r="P308" s="211"/>
      <c r="Q308" s="211"/>
      <c r="R308" s="211"/>
      <c r="S308" s="211"/>
      <c r="T308" s="211"/>
      <c r="U308" s="211"/>
      <c r="V308" s="211"/>
      <c r="W308" s="211"/>
      <c r="X308" s="211"/>
      <c r="Y308" s="211"/>
      <c r="Z308" s="211"/>
      <c r="AA308" s="211"/>
      <c r="AB308" s="211"/>
      <c r="AC308" s="211"/>
      <c r="AD308" s="211"/>
      <c r="AE308" s="211"/>
      <c r="AF308" s="211"/>
      <c r="AG308" s="211"/>
      <c r="AH308" s="211"/>
      <c r="AI308" s="211"/>
      <c r="AJ308" s="211"/>
      <c r="AK308" s="211"/>
      <c r="AL308" s="211"/>
      <c r="AM308" s="211"/>
      <c r="AN308" s="211"/>
      <c r="AO308" s="211"/>
      <c r="AP308" s="211"/>
      <c r="AQ308" s="211"/>
    </row>
    <row r="309" spans="1:43">
      <c r="A309" s="289"/>
      <c r="B309" s="250"/>
      <c r="C309" s="251"/>
      <c r="D309" s="252"/>
      <c r="E309" s="280"/>
      <c r="F309" s="252"/>
      <c r="G309" s="280"/>
      <c r="H309" s="252"/>
      <c r="I309" s="252"/>
      <c r="J309" s="252"/>
      <c r="K309" s="252"/>
      <c r="L309" s="252"/>
      <c r="M309" s="252"/>
      <c r="N309" s="252"/>
      <c r="O309" s="252"/>
      <c r="P309" s="252"/>
      <c r="Q309" s="252"/>
      <c r="R309" s="252"/>
      <c r="S309" s="252"/>
      <c r="T309" s="252"/>
      <c r="U309" s="252"/>
      <c r="V309" s="252"/>
      <c r="W309" s="252"/>
      <c r="X309" s="252"/>
      <c r="Y309" s="252"/>
      <c r="Z309" s="252"/>
      <c r="AA309" s="252"/>
      <c r="AB309" s="252"/>
      <c r="AC309" s="252"/>
      <c r="AD309" s="252"/>
      <c r="AE309" s="252"/>
      <c r="AF309" s="252"/>
      <c r="AG309" s="252"/>
      <c r="AH309" s="252"/>
      <c r="AI309" s="252"/>
      <c r="AJ309" s="252"/>
      <c r="AK309" s="252"/>
      <c r="AL309" s="252"/>
      <c r="AM309" s="252"/>
      <c r="AN309" s="252"/>
      <c r="AO309" s="252"/>
      <c r="AP309" s="252"/>
      <c r="AQ309" s="252"/>
    </row>
    <row r="310" spans="1:43" ht="11.25" customHeight="1">
      <c r="A310" s="296">
        <v>9781927197998</v>
      </c>
      <c r="B310" s="221" t="s">
        <v>2785</v>
      </c>
      <c r="C310" s="226">
        <v>71.95</v>
      </c>
    </row>
    <row r="311" spans="1:43">
      <c r="A311" s="292">
        <v>9781927197554</v>
      </c>
      <c r="B311" s="213" t="s">
        <v>2786</v>
      </c>
      <c r="C311" s="225">
        <v>9.5</v>
      </c>
      <c r="E311" s="279"/>
      <c r="F311" s="211"/>
      <c r="G311" s="279"/>
      <c r="H311" s="211"/>
      <c r="I311" s="211"/>
      <c r="J311" s="211"/>
      <c r="K311" s="211"/>
      <c r="L311" s="211"/>
      <c r="M311" s="211"/>
      <c r="N311" s="211"/>
      <c r="O311" s="211"/>
      <c r="P311" s="211"/>
      <c r="Q311" s="211"/>
      <c r="R311" s="211"/>
      <c r="S311" s="211"/>
      <c r="T311" s="211"/>
      <c r="U311" s="211"/>
      <c r="V311" s="211"/>
      <c r="W311" s="211"/>
      <c r="X311" s="211"/>
      <c r="Y311" s="211"/>
      <c r="Z311" s="211"/>
      <c r="AA311" s="211"/>
      <c r="AB311" s="211"/>
      <c r="AC311" s="211"/>
      <c r="AD311" s="211"/>
      <c r="AE311" s="211"/>
      <c r="AF311" s="211"/>
      <c r="AG311" s="211"/>
      <c r="AH311" s="211"/>
      <c r="AI311" s="211"/>
      <c r="AJ311" s="211"/>
      <c r="AK311" s="211"/>
      <c r="AL311" s="211"/>
      <c r="AM311" s="211"/>
      <c r="AN311" s="211"/>
      <c r="AO311" s="211"/>
      <c r="AP311" s="211"/>
      <c r="AQ311" s="211"/>
    </row>
    <row r="312" spans="1:43">
      <c r="A312" s="292">
        <v>9781927197516</v>
      </c>
      <c r="B312" s="213" t="s">
        <v>2787</v>
      </c>
      <c r="C312" s="225">
        <v>9.5</v>
      </c>
      <c r="E312" s="279"/>
      <c r="F312" s="211"/>
      <c r="G312" s="279"/>
      <c r="H312" s="211"/>
      <c r="I312" s="211"/>
      <c r="J312" s="211"/>
      <c r="K312" s="211"/>
      <c r="L312" s="211"/>
      <c r="M312" s="211"/>
      <c r="N312" s="211"/>
      <c r="O312" s="211"/>
      <c r="P312" s="211"/>
      <c r="Q312" s="211"/>
      <c r="R312" s="211"/>
      <c r="S312" s="211"/>
      <c r="T312" s="211"/>
      <c r="U312" s="211"/>
      <c r="V312" s="211"/>
      <c r="W312" s="211"/>
      <c r="X312" s="211"/>
      <c r="Y312" s="211"/>
      <c r="Z312" s="211"/>
      <c r="AA312" s="211"/>
      <c r="AB312" s="211"/>
      <c r="AC312" s="211"/>
      <c r="AD312" s="211"/>
      <c r="AE312" s="211"/>
      <c r="AF312" s="211"/>
      <c r="AG312" s="211"/>
      <c r="AH312" s="211"/>
      <c r="AI312" s="211"/>
      <c r="AJ312" s="211"/>
      <c r="AK312" s="211"/>
      <c r="AL312" s="211"/>
      <c r="AM312" s="211"/>
      <c r="AN312" s="211"/>
      <c r="AO312" s="211"/>
      <c r="AP312" s="211"/>
      <c r="AQ312" s="211"/>
    </row>
    <row r="313" spans="1:43">
      <c r="A313" s="292">
        <v>9781927197561</v>
      </c>
      <c r="B313" s="213" t="s">
        <v>2788</v>
      </c>
      <c r="C313" s="225">
        <v>9.5</v>
      </c>
      <c r="E313" s="279"/>
      <c r="F313" s="211"/>
      <c r="G313" s="279"/>
      <c r="H313" s="211"/>
      <c r="I313" s="211"/>
      <c r="J313" s="211"/>
      <c r="K313" s="211"/>
      <c r="L313" s="211"/>
      <c r="M313" s="211"/>
      <c r="N313" s="211"/>
      <c r="O313" s="211"/>
      <c r="P313" s="211"/>
      <c r="Q313" s="211"/>
      <c r="R313" s="211"/>
      <c r="S313" s="211"/>
      <c r="T313" s="211"/>
      <c r="U313" s="211"/>
      <c r="V313" s="211"/>
      <c r="W313" s="211"/>
      <c r="X313" s="211"/>
      <c r="Y313" s="211"/>
      <c r="Z313" s="211"/>
      <c r="AA313" s="211"/>
      <c r="AB313" s="211"/>
      <c r="AC313" s="211"/>
      <c r="AD313" s="211"/>
      <c r="AE313" s="211"/>
      <c r="AF313" s="211"/>
      <c r="AG313" s="211"/>
      <c r="AH313" s="211"/>
      <c r="AI313" s="211"/>
      <c r="AJ313" s="211"/>
      <c r="AK313" s="211"/>
      <c r="AL313" s="211"/>
      <c r="AM313" s="211"/>
      <c r="AN313" s="211"/>
      <c r="AO313" s="211"/>
      <c r="AP313" s="211"/>
      <c r="AQ313" s="211"/>
    </row>
    <row r="314" spans="1:43">
      <c r="A314" s="292">
        <v>9781927197530</v>
      </c>
      <c r="B314" s="213" t="s">
        <v>2789</v>
      </c>
      <c r="C314" s="225">
        <v>9.5</v>
      </c>
      <c r="E314" s="279"/>
      <c r="F314" s="211"/>
      <c r="G314" s="279"/>
      <c r="H314" s="211"/>
      <c r="I314" s="211"/>
      <c r="J314" s="211"/>
      <c r="K314" s="211"/>
      <c r="L314" s="211"/>
      <c r="M314" s="211"/>
      <c r="N314" s="211"/>
      <c r="O314" s="211"/>
      <c r="P314" s="211"/>
      <c r="Q314" s="211"/>
      <c r="R314" s="211"/>
      <c r="S314" s="211"/>
      <c r="T314" s="211"/>
      <c r="U314" s="211"/>
      <c r="V314" s="211"/>
      <c r="W314" s="211"/>
      <c r="X314" s="211"/>
      <c r="Y314" s="211"/>
      <c r="Z314" s="211"/>
      <c r="AA314" s="211"/>
      <c r="AB314" s="211"/>
      <c r="AC314" s="211"/>
      <c r="AD314" s="211"/>
      <c r="AE314" s="211"/>
      <c r="AF314" s="211"/>
      <c r="AG314" s="211"/>
      <c r="AH314" s="211"/>
      <c r="AI314" s="211"/>
      <c r="AJ314" s="211"/>
      <c r="AK314" s="211"/>
      <c r="AL314" s="211"/>
      <c r="AM314" s="211"/>
      <c r="AN314" s="211"/>
      <c r="AO314" s="211"/>
      <c r="AP314" s="211"/>
      <c r="AQ314" s="211"/>
    </row>
    <row r="315" spans="1:43">
      <c r="A315" s="292">
        <v>9781927197547</v>
      </c>
      <c r="B315" s="213" t="s">
        <v>2790</v>
      </c>
      <c r="C315" s="225">
        <v>9.5</v>
      </c>
      <c r="E315" s="279"/>
      <c r="F315" s="211"/>
      <c r="G315" s="279"/>
      <c r="H315" s="211"/>
      <c r="I315" s="211"/>
      <c r="J315" s="211"/>
      <c r="K315" s="211"/>
      <c r="L315" s="211"/>
      <c r="M315" s="211"/>
      <c r="N315" s="211"/>
      <c r="O315" s="211"/>
      <c r="P315" s="211"/>
      <c r="Q315" s="211"/>
      <c r="R315" s="211"/>
      <c r="S315" s="211"/>
      <c r="T315" s="211"/>
      <c r="U315" s="211"/>
      <c r="V315" s="211"/>
      <c r="W315" s="211"/>
      <c r="X315" s="211"/>
      <c r="Y315" s="211"/>
      <c r="Z315" s="211"/>
      <c r="AA315" s="211"/>
      <c r="AB315" s="211"/>
      <c r="AC315" s="211"/>
      <c r="AD315" s="211"/>
      <c r="AE315" s="211"/>
      <c r="AF315" s="211"/>
      <c r="AG315" s="211"/>
      <c r="AH315" s="211"/>
      <c r="AI315" s="211"/>
      <c r="AJ315" s="211"/>
      <c r="AK315" s="211"/>
      <c r="AL315" s="211"/>
      <c r="AM315" s="211"/>
      <c r="AN315" s="211"/>
      <c r="AO315" s="211"/>
      <c r="AP315" s="211"/>
      <c r="AQ315" s="211"/>
    </row>
    <row r="316" spans="1:43">
      <c r="A316" s="292">
        <v>9781927197578</v>
      </c>
      <c r="B316" s="213" t="s">
        <v>2791</v>
      </c>
      <c r="C316" s="225">
        <v>9.5</v>
      </c>
      <c r="E316" s="279"/>
      <c r="F316" s="211"/>
      <c r="G316" s="279"/>
      <c r="H316" s="211"/>
      <c r="I316" s="211"/>
      <c r="J316" s="211"/>
      <c r="K316" s="211"/>
      <c r="L316" s="211"/>
      <c r="M316" s="211"/>
      <c r="N316" s="211"/>
      <c r="O316" s="211"/>
      <c r="P316" s="211"/>
      <c r="Q316" s="211"/>
      <c r="R316" s="211"/>
      <c r="S316" s="211"/>
      <c r="T316" s="211"/>
      <c r="U316" s="211"/>
      <c r="V316" s="211"/>
      <c r="W316" s="211"/>
      <c r="X316" s="211"/>
      <c r="Y316" s="211"/>
      <c r="Z316" s="211"/>
      <c r="AA316" s="211"/>
      <c r="AB316" s="211"/>
      <c r="AC316" s="211"/>
      <c r="AD316" s="211"/>
      <c r="AE316" s="211"/>
      <c r="AF316" s="211"/>
      <c r="AG316" s="211"/>
      <c r="AH316" s="211"/>
      <c r="AI316" s="211"/>
      <c r="AJ316" s="211"/>
      <c r="AK316" s="211"/>
      <c r="AL316" s="211"/>
      <c r="AM316" s="211"/>
      <c r="AN316" s="211"/>
      <c r="AO316" s="211"/>
      <c r="AP316" s="211"/>
      <c r="AQ316" s="211"/>
    </row>
    <row r="317" spans="1:43">
      <c r="A317" s="292">
        <v>9781927197509</v>
      </c>
      <c r="B317" s="213" t="s">
        <v>2792</v>
      </c>
      <c r="C317" s="225">
        <v>9.5</v>
      </c>
      <c r="E317" s="279"/>
      <c r="F317" s="211"/>
      <c r="G317" s="279"/>
      <c r="H317" s="211"/>
      <c r="I317" s="211"/>
      <c r="J317" s="211"/>
      <c r="K317" s="211"/>
      <c r="L317" s="211"/>
      <c r="M317" s="211"/>
      <c r="N317" s="211"/>
      <c r="O317" s="211"/>
      <c r="P317" s="211"/>
      <c r="Q317" s="211"/>
      <c r="R317" s="211"/>
      <c r="S317" s="211"/>
      <c r="T317" s="211"/>
      <c r="U317" s="211"/>
      <c r="V317" s="211"/>
      <c r="W317" s="211"/>
      <c r="X317" s="211"/>
      <c r="Y317" s="211"/>
      <c r="Z317" s="211"/>
      <c r="AA317" s="211"/>
      <c r="AB317" s="211"/>
      <c r="AC317" s="211"/>
      <c r="AD317" s="211"/>
      <c r="AE317" s="211"/>
      <c r="AF317" s="211"/>
      <c r="AG317" s="211"/>
      <c r="AH317" s="211"/>
      <c r="AI317" s="211"/>
      <c r="AJ317" s="211"/>
      <c r="AK317" s="211"/>
      <c r="AL317" s="211"/>
      <c r="AM317" s="211"/>
      <c r="AN317" s="211"/>
      <c r="AO317" s="211"/>
      <c r="AP317" s="211"/>
      <c r="AQ317" s="211"/>
    </row>
    <row r="318" spans="1:43">
      <c r="A318" s="293">
        <v>9781927197523</v>
      </c>
      <c r="B318" s="219" t="s">
        <v>2793</v>
      </c>
      <c r="C318" s="225">
        <v>9.5</v>
      </c>
      <c r="E318" s="279"/>
      <c r="F318" s="211"/>
      <c r="G318" s="279"/>
      <c r="H318" s="211"/>
      <c r="I318" s="211"/>
      <c r="J318" s="211"/>
      <c r="K318" s="211"/>
      <c r="L318" s="211"/>
      <c r="M318" s="211"/>
      <c r="N318" s="211"/>
      <c r="O318" s="211"/>
      <c r="P318" s="211"/>
      <c r="Q318" s="211"/>
      <c r="R318" s="211"/>
      <c r="S318" s="211"/>
      <c r="T318" s="211"/>
      <c r="U318" s="211"/>
      <c r="V318" s="211"/>
      <c r="W318" s="211"/>
      <c r="X318" s="211"/>
      <c r="Y318" s="211"/>
      <c r="Z318" s="211"/>
      <c r="AA318" s="211"/>
      <c r="AB318" s="211"/>
      <c r="AC318" s="211"/>
      <c r="AD318" s="211"/>
      <c r="AE318" s="211"/>
      <c r="AF318" s="211"/>
      <c r="AG318" s="211"/>
      <c r="AH318" s="211"/>
      <c r="AI318" s="211"/>
      <c r="AJ318" s="211"/>
      <c r="AK318" s="211"/>
      <c r="AL318" s="211"/>
      <c r="AM318" s="211"/>
      <c r="AN318" s="211"/>
      <c r="AO318" s="211"/>
      <c r="AP318" s="211"/>
      <c r="AQ318" s="211"/>
    </row>
    <row r="319" spans="1:43">
      <c r="A319" s="289"/>
      <c r="B319" s="250"/>
      <c r="C319" s="251"/>
      <c r="D319" s="252"/>
      <c r="E319" s="280"/>
      <c r="F319" s="252"/>
      <c r="G319" s="280"/>
      <c r="H319" s="252"/>
      <c r="I319" s="252"/>
      <c r="J319" s="252"/>
      <c r="K319" s="252"/>
      <c r="L319" s="252"/>
      <c r="M319" s="252"/>
      <c r="N319" s="252"/>
      <c r="O319" s="252"/>
      <c r="P319" s="252"/>
      <c r="Q319" s="252"/>
      <c r="R319" s="252"/>
      <c r="S319" s="252"/>
      <c r="T319" s="252"/>
      <c r="U319" s="252"/>
      <c r="V319" s="252"/>
      <c r="W319" s="252"/>
      <c r="X319" s="252"/>
      <c r="Y319" s="252"/>
      <c r="Z319" s="252"/>
      <c r="AA319" s="252"/>
      <c r="AB319" s="252"/>
      <c r="AC319" s="252"/>
      <c r="AD319" s="252"/>
      <c r="AE319" s="252"/>
      <c r="AF319" s="252"/>
      <c r="AG319" s="252"/>
      <c r="AH319" s="252"/>
      <c r="AI319" s="252"/>
      <c r="AJ319" s="252"/>
      <c r="AK319" s="252"/>
      <c r="AL319" s="252"/>
      <c r="AM319" s="252"/>
      <c r="AN319" s="252"/>
      <c r="AO319" s="252"/>
      <c r="AP319" s="252"/>
      <c r="AQ319" s="252"/>
    </row>
    <row r="320" spans="1:43" ht="11.25" customHeight="1">
      <c r="A320" s="296">
        <v>9781927197981</v>
      </c>
      <c r="B320" s="221" t="s">
        <v>2794</v>
      </c>
      <c r="C320" s="226">
        <v>71.95</v>
      </c>
    </row>
    <row r="321" spans="1:43">
      <c r="A321" s="292">
        <v>9781927197585</v>
      </c>
      <c r="B321" s="213" t="s">
        <v>2795</v>
      </c>
      <c r="C321" s="225">
        <v>9.5</v>
      </c>
      <c r="E321" s="279"/>
      <c r="F321" s="211"/>
      <c r="G321" s="279"/>
      <c r="H321" s="211"/>
      <c r="I321" s="211"/>
      <c r="J321" s="211"/>
      <c r="K321" s="211"/>
      <c r="L321" s="211"/>
      <c r="M321" s="211"/>
      <c r="N321" s="211"/>
      <c r="O321" s="211"/>
      <c r="P321" s="211"/>
      <c r="Q321" s="211"/>
      <c r="R321" s="211"/>
      <c r="S321" s="211"/>
      <c r="T321" s="211"/>
      <c r="U321" s="211"/>
      <c r="V321" s="211"/>
      <c r="W321" s="211"/>
      <c r="X321" s="211"/>
      <c r="Y321" s="211"/>
      <c r="Z321" s="211"/>
      <c r="AA321" s="211"/>
      <c r="AB321" s="211"/>
      <c r="AC321" s="211"/>
      <c r="AD321" s="211"/>
      <c r="AE321" s="211"/>
      <c r="AF321" s="211"/>
      <c r="AG321" s="211"/>
      <c r="AH321" s="211"/>
      <c r="AI321" s="211"/>
      <c r="AJ321" s="211"/>
      <c r="AK321" s="211"/>
      <c r="AL321" s="211"/>
      <c r="AM321" s="211"/>
      <c r="AN321" s="211"/>
      <c r="AO321" s="211"/>
      <c r="AP321" s="211"/>
      <c r="AQ321" s="211"/>
    </row>
    <row r="322" spans="1:43">
      <c r="A322" s="292">
        <v>9781927197653</v>
      </c>
      <c r="B322" s="213" t="s">
        <v>2796</v>
      </c>
      <c r="C322" s="225">
        <v>9.5</v>
      </c>
      <c r="E322" s="279"/>
      <c r="F322" s="211"/>
      <c r="G322" s="279"/>
      <c r="H322" s="211"/>
      <c r="I322" s="211"/>
      <c r="J322" s="211"/>
      <c r="K322" s="211"/>
      <c r="L322" s="211"/>
      <c r="M322" s="211"/>
      <c r="N322" s="211"/>
      <c r="O322" s="211"/>
      <c r="P322" s="211"/>
      <c r="Q322" s="211"/>
      <c r="R322" s="211"/>
      <c r="S322" s="211"/>
      <c r="T322" s="211"/>
      <c r="U322" s="211"/>
      <c r="V322" s="211"/>
      <c r="W322" s="211"/>
      <c r="X322" s="211"/>
      <c r="Y322" s="211"/>
      <c r="Z322" s="211"/>
      <c r="AA322" s="211"/>
      <c r="AB322" s="211"/>
      <c r="AC322" s="211"/>
      <c r="AD322" s="211"/>
      <c r="AE322" s="211"/>
      <c r="AF322" s="211"/>
      <c r="AG322" s="211"/>
      <c r="AH322" s="211"/>
      <c r="AI322" s="211"/>
      <c r="AJ322" s="211"/>
      <c r="AK322" s="211"/>
      <c r="AL322" s="211"/>
      <c r="AM322" s="211"/>
      <c r="AN322" s="211"/>
      <c r="AO322" s="211"/>
      <c r="AP322" s="211"/>
      <c r="AQ322" s="211"/>
    </row>
    <row r="323" spans="1:43">
      <c r="A323" s="292">
        <v>9781927197608</v>
      </c>
      <c r="B323" s="213" t="s">
        <v>2797</v>
      </c>
      <c r="C323" s="225">
        <v>9.5</v>
      </c>
      <c r="E323" s="279"/>
      <c r="F323" s="211"/>
      <c r="G323" s="279"/>
      <c r="H323" s="211"/>
      <c r="I323" s="211"/>
      <c r="J323" s="211"/>
      <c r="K323" s="211"/>
      <c r="L323" s="211"/>
      <c r="M323" s="211"/>
      <c r="N323" s="211"/>
      <c r="O323" s="211"/>
      <c r="P323" s="211"/>
      <c r="Q323" s="211"/>
      <c r="R323" s="211"/>
      <c r="S323" s="211"/>
      <c r="T323" s="211"/>
      <c r="U323" s="211"/>
      <c r="V323" s="211"/>
      <c r="W323" s="211"/>
      <c r="X323" s="211"/>
      <c r="Y323" s="211"/>
      <c r="Z323" s="211"/>
      <c r="AA323" s="211"/>
      <c r="AB323" s="211"/>
      <c r="AC323" s="211"/>
      <c r="AD323" s="211"/>
      <c r="AE323" s="211"/>
      <c r="AF323" s="211"/>
      <c r="AG323" s="211"/>
      <c r="AH323" s="211"/>
      <c r="AI323" s="211"/>
      <c r="AJ323" s="211"/>
      <c r="AK323" s="211"/>
      <c r="AL323" s="211"/>
      <c r="AM323" s="211"/>
      <c r="AN323" s="211"/>
      <c r="AO323" s="211"/>
      <c r="AP323" s="211"/>
      <c r="AQ323" s="211"/>
    </row>
    <row r="324" spans="1:43">
      <c r="A324" s="292">
        <v>9781927197615</v>
      </c>
      <c r="B324" s="213" t="s">
        <v>2798</v>
      </c>
      <c r="C324" s="225">
        <v>9.5</v>
      </c>
      <c r="E324" s="279"/>
      <c r="F324" s="211"/>
      <c r="G324" s="279"/>
      <c r="H324" s="211"/>
      <c r="I324" s="211"/>
      <c r="J324" s="211"/>
      <c r="K324" s="211"/>
      <c r="L324" s="211"/>
      <c r="M324" s="211"/>
      <c r="N324" s="211"/>
      <c r="O324" s="211"/>
      <c r="P324" s="211"/>
      <c r="Q324" s="211"/>
      <c r="R324" s="211"/>
      <c r="S324" s="211"/>
      <c r="T324" s="211"/>
      <c r="U324" s="211"/>
      <c r="V324" s="211"/>
      <c r="W324" s="211"/>
      <c r="X324" s="211"/>
      <c r="Y324" s="211"/>
      <c r="Z324" s="211"/>
      <c r="AA324" s="211"/>
      <c r="AB324" s="211"/>
      <c r="AC324" s="211"/>
      <c r="AD324" s="211"/>
      <c r="AE324" s="211"/>
      <c r="AF324" s="211"/>
      <c r="AG324" s="211"/>
      <c r="AH324" s="211"/>
      <c r="AI324" s="211"/>
      <c r="AJ324" s="211"/>
      <c r="AK324" s="211"/>
      <c r="AL324" s="211"/>
      <c r="AM324" s="211"/>
      <c r="AN324" s="211"/>
      <c r="AO324" s="211"/>
      <c r="AP324" s="211"/>
      <c r="AQ324" s="211"/>
    </row>
    <row r="325" spans="1:43">
      <c r="A325" s="292">
        <v>9781927197646</v>
      </c>
      <c r="B325" s="213" t="s">
        <v>2799</v>
      </c>
      <c r="C325" s="225">
        <v>9.5</v>
      </c>
      <c r="E325" s="279"/>
      <c r="F325" s="211"/>
      <c r="G325" s="279"/>
      <c r="H325" s="211"/>
      <c r="I325" s="211"/>
      <c r="J325" s="211"/>
      <c r="K325" s="211"/>
      <c r="L325" s="211"/>
      <c r="M325" s="211"/>
      <c r="N325" s="211"/>
      <c r="O325" s="211"/>
      <c r="P325" s="211"/>
      <c r="Q325" s="211"/>
      <c r="R325" s="211"/>
      <c r="S325" s="211"/>
      <c r="T325" s="211"/>
      <c r="U325" s="211"/>
      <c r="V325" s="211"/>
      <c r="W325" s="211"/>
      <c r="X325" s="211"/>
      <c r="Y325" s="211"/>
      <c r="Z325" s="211"/>
      <c r="AA325" s="211"/>
      <c r="AB325" s="211"/>
      <c r="AC325" s="211"/>
      <c r="AD325" s="211"/>
      <c r="AE325" s="211"/>
      <c r="AF325" s="211"/>
      <c r="AG325" s="211"/>
      <c r="AH325" s="211"/>
      <c r="AI325" s="211"/>
      <c r="AJ325" s="211"/>
      <c r="AK325" s="211"/>
      <c r="AL325" s="211"/>
      <c r="AM325" s="211"/>
      <c r="AN325" s="211"/>
      <c r="AO325" s="211"/>
      <c r="AP325" s="211"/>
      <c r="AQ325" s="211"/>
    </row>
    <row r="326" spans="1:43">
      <c r="A326" s="292">
        <v>9781927197592</v>
      </c>
      <c r="B326" s="213" t="s">
        <v>2800</v>
      </c>
      <c r="C326" s="225">
        <v>9.5</v>
      </c>
      <c r="E326" s="279"/>
      <c r="F326" s="211"/>
      <c r="G326" s="279"/>
      <c r="H326" s="211"/>
      <c r="I326" s="211"/>
      <c r="J326" s="211"/>
      <c r="K326" s="211"/>
      <c r="L326" s="211"/>
      <c r="M326" s="211"/>
      <c r="N326" s="211"/>
      <c r="O326" s="211"/>
      <c r="P326" s="211"/>
      <c r="Q326" s="211"/>
      <c r="R326" s="211"/>
      <c r="S326" s="211"/>
      <c r="T326" s="211"/>
      <c r="U326" s="211"/>
      <c r="V326" s="211"/>
      <c r="W326" s="211"/>
      <c r="X326" s="211"/>
      <c r="Y326" s="211"/>
      <c r="Z326" s="211"/>
      <c r="AA326" s="211"/>
      <c r="AB326" s="211"/>
      <c r="AC326" s="211"/>
      <c r="AD326" s="211"/>
      <c r="AE326" s="211"/>
      <c r="AF326" s="211"/>
      <c r="AG326" s="211"/>
      <c r="AH326" s="211"/>
      <c r="AI326" s="211"/>
      <c r="AJ326" s="211"/>
      <c r="AK326" s="211"/>
      <c r="AL326" s="211"/>
      <c r="AM326" s="211"/>
      <c r="AN326" s="211"/>
      <c r="AO326" s="211"/>
      <c r="AP326" s="211"/>
      <c r="AQ326" s="211"/>
    </row>
    <row r="327" spans="1:43">
      <c r="A327" s="292">
        <v>9781927197622</v>
      </c>
      <c r="B327" s="213" t="s">
        <v>2801</v>
      </c>
      <c r="C327" s="225">
        <v>9.5</v>
      </c>
      <c r="E327" s="279"/>
      <c r="F327" s="211"/>
      <c r="G327" s="279"/>
      <c r="H327" s="211"/>
      <c r="I327" s="211"/>
      <c r="J327" s="211"/>
      <c r="K327" s="211"/>
      <c r="L327" s="211"/>
      <c r="M327" s="211"/>
      <c r="N327" s="211"/>
      <c r="O327" s="211"/>
      <c r="P327" s="211"/>
      <c r="Q327" s="211"/>
      <c r="R327" s="211"/>
      <c r="S327" s="211"/>
      <c r="T327" s="211"/>
      <c r="U327" s="211"/>
      <c r="V327" s="211"/>
      <c r="W327" s="211"/>
      <c r="X327" s="211"/>
      <c r="Y327" s="211"/>
      <c r="Z327" s="211"/>
      <c r="AA327" s="211"/>
      <c r="AB327" s="211"/>
      <c r="AC327" s="211"/>
      <c r="AD327" s="211"/>
      <c r="AE327" s="211"/>
      <c r="AF327" s="211"/>
      <c r="AG327" s="211"/>
      <c r="AH327" s="211"/>
      <c r="AI327" s="211"/>
      <c r="AJ327" s="211"/>
      <c r="AK327" s="211"/>
      <c r="AL327" s="211"/>
      <c r="AM327" s="211"/>
      <c r="AN327" s="211"/>
      <c r="AO327" s="211"/>
      <c r="AP327" s="211"/>
      <c r="AQ327" s="211"/>
    </row>
    <row r="328" spans="1:43">
      <c r="A328" s="293">
        <v>9781927197639</v>
      </c>
      <c r="B328" s="219" t="s">
        <v>2802</v>
      </c>
      <c r="C328" s="225">
        <v>9.5</v>
      </c>
      <c r="E328" s="279"/>
      <c r="F328" s="211"/>
      <c r="G328" s="279"/>
      <c r="H328" s="211"/>
      <c r="I328" s="211"/>
      <c r="J328" s="211"/>
      <c r="K328" s="211"/>
      <c r="L328" s="211"/>
      <c r="M328" s="211"/>
      <c r="N328" s="211"/>
      <c r="O328" s="211"/>
      <c r="P328" s="211"/>
      <c r="Q328" s="211"/>
      <c r="R328" s="211"/>
      <c r="S328" s="211"/>
      <c r="T328" s="211"/>
      <c r="U328" s="211"/>
      <c r="V328" s="211"/>
      <c r="W328" s="211"/>
      <c r="X328" s="211"/>
      <c r="Y328" s="211"/>
      <c r="Z328" s="211"/>
      <c r="AA328" s="211"/>
      <c r="AB328" s="211"/>
      <c r="AC328" s="211"/>
      <c r="AD328" s="211"/>
      <c r="AE328" s="211"/>
      <c r="AF328" s="211"/>
      <c r="AG328" s="211"/>
      <c r="AH328" s="211"/>
      <c r="AI328" s="211"/>
      <c r="AJ328" s="211"/>
      <c r="AK328" s="211"/>
      <c r="AL328" s="211"/>
      <c r="AM328" s="211"/>
      <c r="AN328" s="211"/>
      <c r="AO328" s="211"/>
      <c r="AP328" s="211"/>
      <c r="AQ328" s="211"/>
    </row>
    <row r="329" spans="1:43">
      <c r="A329" s="297"/>
      <c r="B329" s="261"/>
      <c r="C329" s="262"/>
      <c r="E329" s="279"/>
      <c r="F329" s="211"/>
      <c r="G329" s="279"/>
      <c r="H329" s="211"/>
      <c r="I329" s="211"/>
      <c r="J329" s="211"/>
      <c r="K329" s="211"/>
      <c r="L329" s="211"/>
      <c r="M329" s="211"/>
      <c r="N329" s="211"/>
      <c r="O329" s="211"/>
      <c r="P329" s="211"/>
      <c r="Q329" s="211"/>
      <c r="R329" s="211"/>
      <c r="S329" s="211"/>
      <c r="T329" s="211"/>
      <c r="U329" s="211"/>
      <c r="V329" s="211"/>
      <c r="W329" s="211"/>
      <c r="X329" s="211"/>
      <c r="Y329" s="211"/>
      <c r="Z329" s="211"/>
      <c r="AA329" s="211"/>
      <c r="AB329" s="211"/>
      <c r="AC329" s="211"/>
      <c r="AD329" s="211"/>
      <c r="AE329" s="211"/>
      <c r="AF329" s="211"/>
      <c r="AG329" s="211"/>
      <c r="AH329" s="211"/>
      <c r="AI329" s="211"/>
      <c r="AJ329" s="211"/>
      <c r="AK329" s="211"/>
      <c r="AL329" s="211"/>
      <c r="AM329" s="211"/>
      <c r="AN329" s="211"/>
      <c r="AO329" s="211"/>
      <c r="AP329" s="211"/>
      <c r="AQ329" s="211"/>
    </row>
    <row r="330" spans="1:43">
      <c r="A330" s="296">
        <v>9781776543373</v>
      </c>
      <c r="B330" s="221" t="s">
        <v>2803</v>
      </c>
      <c r="C330" s="226">
        <v>71.95</v>
      </c>
      <c r="D330" s="248" t="s">
        <v>1135</v>
      </c>
    </row>
    <row r="331" spans="1:43">
      <c r="A331" s="292">
        <v>9781776850938</v>
      </c>
      <c r="B331" s="213" t="s">
        <v>2804</v>
      </c>
      <c r="C331" s="225">
        <v>9.9499999999999993</v>
      </c>
      <c r="D331" s="248" t="s">
        <v>1135</v>
      </c>
      <c r="E331" s="279"/>
      <c r="F331" s="211"/>
      <c r="G331" s="279"/>
      <c r="H331" s="211"/>
      <c r="I331" s="211"/>
      <c r="J331" s="211"/>
      <c r="K331" s="211"/>
      <c r="L331" s="211"/>
      <c r="M331" s="211"/>
      <c r="N331" s="211"/>
      <c r="O331" s="211"/>
      <c r="P331" s="211"/>
      <c r="Q331" s="211"/>
      <c r="R331" s="211"/>
      <c r="S331" s="211"/>
      <c r="T331" s="211"/>
      <c r="U331" s="211"/>
      <c r="V331" s="211"/>
      <c r="W331" s="211"/>
      <c r="X331" s="211"/>
      <c r="Y331" s="211"/>
      <c r="Z331" s="211"/>
      <c r="AA331" s="211"/>
      <c r="AB331" s="211"/>
      <c r="AC331" s="211"/>
      <c r="AD331" s="211"/>
      <c r="AE331" s="211"/>
      <c r="AF331" s="211"/>
      <c r="AG331" s="211"/>
      <c r="AH331" s="211"/>
      <c r="AI331" s="211"/>
      <c r="AJ331" s="211"/>
      <c r="AK331" s="211"/>
      <c r="AL331" s="211"/>
      <c r="AM331" s="211"/>
      <c r="AN331" s="211"/>
      <c r="AO331" s="211"/>
      <c r="AP331" s="211"/>
      <c r="AQ331" s="211"/>
    </row>
    <row r="332" spans="1:43">
      <c r="A332" s="292">
        <v>9781776854493</v>
      </c>
      <c r="B332" s="213" t="s">
        <v>2805</v>
      </c>
      <c r="C332" s="225">
        <v>9.9499999999999993</v>
      </c>
      <c r="D332" s="248" t="s">
        <v>1135</v>
      </c>
      <c r="E332" s="279"/>
      <c r="F332" s="211"/>
      <c r="G332" s="279"/>
      <c r="H332" s="211"/>
      <c r="I332" s="211"/>
      <c r="J332" s="211"/>
      <c r="K332" s="211"/>
      <c r="L332" s="211"/>
      <c r="M332" s="211"/>
      <c r="N332" s="211"/>
      <c r="O332" s="211"/>
      <c r="P332" s="211"/>
      <c r="Q332" s="211"/>
      <c r="R332" s="211"/>
      <c r="S332" s="211"/>
      <c r="T332" s="211"/>
      <c r="U332" s="211"/>
      <c r="V332" s="211"/>
      <c r="W332" s="211"/>
      <c r="X332" s="211"/>
      <c r="Y332" s="211"/>
      <c r="Z332" s="211"/>
      <c r="AA332" s="211"/>
      <c r="AB332" s="211"/>
      <c r="AC332" s="211"/>
      <c r="AD332" s="211"/>
      <c r="AE332" s="211"/>
      <c r="AF332" s="211"/>
      <c r="AG332" s="211"/>
      <c r="AH332" s="211"/>
      <c r="AI332" s="211"/>
      <c r="AJ332" s="211"/>
      <c r="AK332" s="211"/>
      <c r="AL332" s="211"/>
      <c r="AM332" s="211"/>
      <c r="AN332" s="211"/>
      <c r="AO332" s="211"/>
      <c r="AP332" s="211"/>
      <c r="AQ332" s="211"/>
    </row>
    <row r="333" spans="1:43">
      <c r="A333" s="292">
        <v>9781776854516</v>
      </c>
      <c r="B333" s="213" t="s">
        <v>2806</v>
      </c>
      <c r="C333" s="225">
        <v>9.9499999999999993</v>
      </c>
      <c r="D333" s="248" t="s">
        <v>1135</v>
      </c>
      <c r="E333" s="279"/>
      <c r="F333" s="211"/>
      <c r="G333" s="279"/>
      <c r="H333" s="211"/>
      <c r="I333" s="211"/>
      <c r="J333" s="211"/>
      <c r="K333" s="211"/>
      <c r="L333" s="211"/>
      <c r="M333" s="211"/>
      <c r="N333" s="211"/>
      <c r="O333" s="211"/>
      <c r="P333" s="211"/>
      <c r="Q333" s="211"/>
      <c r="R333" s="211"/>
      <c r="S333" s="211"/>
      <c r="T333" s="211"/>
      <c r="U333" s="211"/>
      <c r="V333" s="211"/>
      <c r="W333" s="211"/>
      <c r="X333" s="211"/>
      <c r="Y333" s="211"/>
      <c r="Z333" s="211"/>
      <c r="AA333" s="211"/>
      <c r="AB333" s="211"/>
      <c r="AC333" s="211"/>
      <c r="AD333" s="211"/>
      <c r="AE333" s="211"/>
      <c r="AF333" s="211"/>
      <c r="AG333" s="211"/>
      <c r="AH333" s="211"/>
      <c r="AI333" s="211"/>
      <c r="AJ333" s="211"/>
      <c r="AK333" s="211"/>
      <c r="AL333" s="211"/>
      <c r="AM333" s="211"/>
      <c r="AN333" s="211"/>
      <c r="AO333" s="211"/>
      <c r="AP333" s="211"/>
      <c r="AQ333" s="211"/>
    </row>
    <row r="334" spans="1:43">
      <c r="A334" s="292">
        <v>9781776854523</v>
      </c>
      <c r="B334" s="213" t="s">
        <v>2807</v>
      </c>
      <c r="C334" s="225">
        <v>9.9499999999999993</v>
      </c>
      <c r="D334" s="248" t="s">
        <v>1135</v>
      </c>
      <c r="E334" s="279"/>
      <c r="F334" s="211"/>
      <c r="G334" s="279"/>
      <c r="H334" s="211"/>
      <c r="I334" s="211"/>
      <c r="J334" s="211"/>
      <c r="K334" s="211"/>
      <c r="L334" s="211"/>
      <c r="M334" s="211"/>
      <c r="N334" s="211"/>
      <c r="O334" s="211"/>
      <c r="P334" s="211"/>
      <c r="Q334" s="211"/>
      <c r="R334" s="211"/>
      <c r="S334" s="211"/>
      <c r="T334" s="211"/>
      <c r="U334" s="211"/>
      <c r="V334" s="211"/>
      <c r="W334" s="211"/>
      <c r="X334" s="211"/>
      <c r="Y334" s="211"/>
      <c r="Z334" s="211"/>
      <c r="AA334" s="211"/>
      <c r="AB334" s="211"/>
      <c r="AC334" s="211"/>
      <c r="AD334" s="211"/>
      <c r="AE334" s="211"/>
      <c r="AF334" s="211"/>
      <c r="AG334" s="211"/>
      <c r="AH334" s="211"/>
      <c r="AI334" s="211"/>
      <c r="AJ334" s="211"/>
      <c r="AK334" s="211"/>
      <c r="AL334" s="211"/>
      <c r="AM334" s="211"/>
      <c r="AN334" s="211"/>
      <c r="AO334" s="211"/>
      <c r="AP334" s="211"/>
      <c r="AQ334" s="211"/>
    </row>
    <row r="335" spans="1:43">
      <c r="A335" s="292">
        <v>9781776854530</v>
      </c>
      <c r="B335" s="213" t="s">
        <v>2808</v>
      </c>
      <c r="C335" s="225">
        <v>9.9499999999999993</v>
      </c>
      <c r="D335" s="248" t="s">
        <v>1135</v>
      </c>
      <c r="E335" s="279"/>
      <c r="F335" s="211"/>
      <c r="G335" s="279"/>
      <c r="H335" s="211"/>
      <c r="I335" s="211"/>
      <c r="J335" s="211"/>
      <c r="K335" s="211"/>
      <c r="L335" s="211"/>
      <c r="M335" s="211"/>
      <c r="N335" s="211"/>
      <c r="O335" s="211"/>
      <c r="P335" s="211"/>
      <c r="Q335" s="211"/>
      <c r="R335" s="211"/>
      <c r="S335" s="211"/>
      <c r="T335" s="211"/>
      <c r="U335" s="211"/>
      <c r="V335" s="211"/>
      <c r="W335" s="211"/>
      <c r="X335" s="211"/>
      <c r="Y335" s="211"/>
      <c r="Z335" s="211"/>
      <c r="AA335" s="211"/>
      <c r="AB335" s="211"/>
      <c r="AC335" s="211"/>
      <c r="AD335" s="211"/>
      <c r="AE335" s="211"/>
      <c r="AF335" s="211"/>
      <c r="AG335" s="211"/>
      <c r="AH335" s="211"/>
      <c r="AI335" s="211"/>
      <c r="AJ335" s="211"/>
      <c r="AK335" s="211"/>
      <c r="AL335" s="211"/>
      <c r="AM335" s="211"/>
      <c r="AN335" s="211"/>
      <c r="AO335" s="211"/>
      <c r="AP335" s="211"/>
      <c r="AQ335" s="211"/>
    </row>
    <row r="336" spans="1:43">
      <c r="A336" s="292">
        <v>9781776854547</v>
      </c>
      <c r="B336" s="213" t="s">
        <v>2809</v>
      </c>
      <c r="C336" s="225">
        <v>9.9499999999999993</v>
      </c>
      <c r="D336" s="248" t="s">
        <v>1135</v>
      </c>
      <c r="E336" s="279"/>
      <c r="F336" s="211"/>
      <c r="G336" s="279"/>
      <c r="H336" s="211"/>
      <c r="I336" s="211"/>
      <c r="J336" s="211"/>
      <c r="K336" s="211"/>
      <c r="L336" s="211"/>
      <c r="M336" s="211"/>
      <c r="N336" s="211"/>
      <c r="O336" s="211"/>
      <c r="P336" s="211"/>
      <c r="Q336" s="211"/>
      <c r="R336" s="211"/>
      <c r="S336" s="211"/>
      <c r="T336" s="211"/>
      <c r="U336" s="211"/>
      <c r="V336" s="211"/>
      <c r="W336" s="211"/>
      <c r="X336" s="211"/>
      <c r="Y336" s="211"/>
      <c r="Z336" s="211"/>
      <c r="AA336" s="211"/>
      <c r="AB336" s="211"/>
      <c r="AC336" s="211"/>
      <c r="AD336" s="211"/>
      <c r="AE336" s="211"/>
      <c r="AF336" s="211"/>
      <c r="AG336" s="211"/>
      <c r="AH336" s="211"/>
      <c r="AI336" s="211"/>
      <c r="AJ336" s="211"/>
      <c r="AK336" s="211"/>
      <c r="AL336" s="211"/>
      <c r="AM336" s="211"/>
      <c r="AN336" s="211"/>
      <c r="AO336" s="211"/>
      <c r="AP336" s="211"/>
      <c r="AQ336" s="211"/>
    </row>
    <row r="337" spans="1:43">
      <c r="A337" s="292">
        <v>9781776854554</v>
      </c>
      <c r="B337" s="213" t="s">
        <v>2810</v>
      </c>
      <c r="C337" s="225">
        <v>9.9499999999999993</v>
      </c>
      <c r="D337" s="248" t="s">
        <v>1135</v>
      </c>
      <c r="E337" s="279"/>
      <c r="F337" s="211"/>
      <c r="G337" s="279"/>
      <c r="H337" s="211"/>
      <c r="I337" s="211"/>
      <c r="J337" s="211"/>
      <c r="K337" s="211"/>
      <c r="L337" s="211"/>
      <c r="M337" s="211"/>
      <c r="N337" s="211"/>
      <c r="O337" s="211"/>
      <c r="P337" s="211"/>
      <c r="Q337" s="211"/>
      <c r="R337" s="211"/>
      <c r="S337" s="211"/>
      <c r="T337" s="211"/>
      <c r="U337" s="211"/>
      <c r="V337" s="211"/>
      <c r="W337" s="211"/>
      <c r="X337" s="211"/>
      <c r="Y337" s="211"/>
      <c r="Z337" s="211"/>
      <c r="AA337" s="211"/>
      <c r="AB337" s="211"/>
      <c r="AC337" s="211"/>
      <c r="AD337" s="211"/>
      <c r="AE337" s="211"/>
      <c r="AF337" s="211"/>
      <c r="AG337" s="211"/>
      <c r="AH337" s="211"/>
      <c r="AI337" s="211"/>
      <c r="AJ337" s="211"/>
      <c r="AK337" s="211"/>
      <c r="AL337" s="211"/>
      <c r="AM337" s="211"/>
      <c r="AN337" s="211"/>
      <c r="AO337" s="211"/>
      <c r="AP337" s="211"/>
      <c r="AQ337" s="211"/>
    </row>
    <row r="338" spans="1:43">
      <c r="A338" s="292">
        <v>9781776859689</v>
      </c>
      <c r="B338" s="219" t="s">
        <v>2811</v>
      </c>
      <c r="C338" s="225">
        <v>9.9499999999999993</v>
      </c>
      <c r="D338" s="248" t="s">
        <v>1135</v>
      </c>
      <c r="E338" s="279"/>
      <c r="F338" s="211"/>
      <c r="G338" s="279"/>
      <c r="H338" s="211"/>
      <c r="I338" s="211"/>
      <c r="J338" s="211"/>
      <c r="K338" s="211"/>
      <c r="L338" s="211"/>
      <c r="M338" s="211"/>
      <c r="N338" s="211"/>
      <c r="O338" s="211"/>
      <c r="P338" s="211"/>
      <c r="Q338" s="211"/>
      <c r="R338" s="211"/>
      <c r="S338" s="211"/>
      <c r="T338" s="211"/>
      <c r="U338" s="211"/>
      <c r="V338" s="211"/>
      <c r="W338" s="211"/>
      <c r="X338" s="211"/>
      <c r="Y338" s="211"/>
      <c r="Z338" s="211"/>
      <c r="AA338" s="211"/>
      <c r="AB338" s="211"/>
      <c r="AC338" s="211"/>
      <c r="AD338" s="211"/>
      <c r="AE338" s="211"/>
      <c r="AF338" s="211"/>
      <c r="AG338" s="211"/>
      <c r="AH338" s="211"/>
      <c r="AI338" s="211"/>
      <c r="AJ338" s="211"/>
      <c r="AK338" s="211"/>
      <c r="AL338" s="211"/>
      <c r="AM338" s="211"/>
      <c r="AN338" s="211"/>
      <c r="AO338" s="211"/>
      <c r="AP338" s="211"/>
      <c r="AQ338" s="211"/>
    </row>
    <row r="339" spans="1:43">
      <c r="A339" s="297"/>
      <c r="B339" s="261"/>
      <c r="C339" s="262"/>
      <c r="E339" s="279"/>
      <c r="F339" s="211"/>
      <c r="G339" s="279"/>
      <c r="H339" s="211"/>
      <c r="I339" s="211"/>
      <c r="J339" s="211"/>
      <c r="K339" s="211"/>
      <c r="L339" s="211"/>
      <c r="M339" s="211"/>
      <c r="N339" s="211"/>
      <c r="O339" s="211"/>
      <c r="P339" s="211"/>
      <c r="Q339" s="211"/>
      <c r="R339" s="211"/>
      <c r="S339" s="211"/>
      <c r="T339" s="211"/>
      <c r="U339" s="211"/>
      <c r="V339" s="211"/>
      <c r="W339" s="211"/>
      <c r="X339" s="211"/>
      <c r="Y339" s="211"/>
      <c r="Z339" s="211"/>
      <c r="AA339" s="211"/>
      <c r="AB339" s="211"/>
      <c r="AC339" s="211"/>
      <c r="AD339" s="211"/>
      <c r="AE339" s="211"/>
      <c r="AF339" s="211"/>
      <c r="AG339" s="211"/>
      <c r="AH339" s="211"/>
      <c r="AI339" s="211"/>
      <c r="AJ339" s="211"/>
      <c r="AK339" s="211"/>
      <c r="AL339" s="211"/>
      <c r="AM339" s="211"/>
      <c r="AN339" s="211"/>
      <c r="AO339" s="211"/>
      <c r="AP339" s="211"/>
      <c r="AQ339" s="211"/>
    </row>
    <row r="340" spans="1:43">
      <c r="A340" s="291" t="s">
        <v>2812</v>
      </c>
      <c r="B340" s="249"/>
      <c r="C340" s="254"/>
      <c r="E340" s="279"/>
      <c r="F340" s="211"/>
      <c r="G340" s="211"/>
    </row>
    <row r="341" spans="1:43">
      <c r="A341" s="292">
        <v>9781776543465</v>
      </c>
      <c r="B341" s="213" t="s">
        <v>2813</v>
      </c>
      <c r="C341" s="266">
        <v>499</v>
      </c>
      <c r="D341" s="270"/>
      <c r="F341" s="211"/>
      <c r="G341" s="279"/>
      <c r="H341" s="211"/>
      <c r="I341" s="211"/>
      <c r="J341" s="211"/>
      <c r="K341" s="211"/>
      <c r="L341" s="211"/>
      <c r="M341" s="211"/>
      <c r="N341" s="211"/>
      <c r="O341" s="211"/>
      <c r="P341" s="211"/>
      <c r="Q341" s="211"/>
      <c r="R341" s="211"/>
      <c r="S341" s="211"/>
      <c r="T341" s="211"/>
      <c r="U341" s="211"/>
      <c r="V341" s="211"/>
      <c r="W341" s="211"/>
      <c r="X341" s="211"/>
      <c r="Y341" s="211"/>
      <c r="Z341" s="211"/>
      <c r="AA341" s="211"/>
      <c r="AB341" s="211"/>
      <c r="AC341" s="211"/>
      <c r="AD341" s="211"/>
      <c r="AE341" s="211"/>
      <c r="AF341" s="211"/>
      <c r="AG341" s="211"/>
      <c r="AH341" s="211"/>
      <c r="AI341" s="211"/>
      <c r="AJ341" s="211"/>
      <c r="AK341" s="211"/>
      <c r="AL341" s="211"/>
      <c r="AM341" s="211"/>
      <c r="AN341" s="211"/>
      <c r="AO341" s="211"/>
      <c r="AP341" s="211"/>
      <c r="AQ341" s="211"/>
    </row>
    <row r="342" spans="1:43">
      <c r="A342" s="293">
        <v>9781776859948</v>
      </c>
      <c r="B342" s="219" t="s">
        <v>2814</v>
      </c>
      <c r="C342" s="266">
        <v>2699</v>
      </c>
      <c r="D342" s="270"/>
      <c r="F342" s="211"/>
      <c r="G342" s="279"/>
      <c r="H342" s="211"/>
      <c r="I342" s="211"/>
      <c r="J342" s="211"/>
      <c r="K342" s="211"/>
      <c r="L342" s="211"/>
      <c r="M342" s="211"/>
      <c r="N342" s="211"/>
      <c r="O342" s="211"/>
      <c r="P342" s="211"/>
      <c r="Q342" s="211"/>
      <c r="R342" s="211"/>
      <c r="S342" s="211"/>
      <c r="T342" s="211"/>
      <c r="U342" s="211"/>
      <c r="V342" s="211"/>
      <c r="W342" s="211"/>
      <c r="X342" s="211"/>
      <c r="Y342" s="211"/>
      <c r="Z342" s="211"/>
      <c r="AA342" s="211"/>
      <c r="AB342" s="211"/>
      <c r="AC342" s="211"/>
      <c r="AD342" s="211"/>
      <c r="AE342" s="211"/>
      <c r="AF342" s="211"/>
      <c r="AG342" s="211"/>
      <c r="AH342" s="211"/>
      <c r="AI342" s="211"/>
      <c r="AJ342" s="211"/>
      <c r="AK342" s="211"/>
      <c r="AL342" s="211"/>
      <c r="AM342" s="211"/>
      <c r="AN342" s="211"/>
      <c r="AO342" s="211"/>
      <c r="AP342" s="211"/>
      <c r="AQ342" s="211"/>
    </row>
    <row r="343" spans="1:43">
      <c r="A343" s="289"/>
      <c r="B343" s="250"/>
      <c r="C343" s="251"/>
      <c r="D343" s="252"/>
      <c r="E343" s="280"/>
      <c r="F343" s="252"/>
      <c r="G343" s="280"/>
      <c r="H343" s="252"/>
      <c r="I343" s="252"/>
      <c r="J343" s="252"/>
      <c r="K343" s="252"/>
      <c r="L343" s="252"/>
      <c r="M343" s="252"/>
      <c r="N343" s="252"/>
      <c r="O343" s="252"/>
      <c r="P343" s="252"/>
      <c r="Q343" s="252"/>
      <c r="R343" s="252"/>
      <c r="S343" s="252"/>
      <c r="T343" s="252"/>
      <c r="U343" s="252"/>
      <c r="V343" s="252"/>
      <c r="W343" s="252"/>
      <c r="X343" s="252"/>
      <c r="Y343" s="252"/>
      <c r="Z343" s="252"/>
      <c r="AA343" s="252"/>
      <c r="AB343" s="252"/>
      <c r="AC343" s="252"/>
      <c r="AD343" s="252"/>
      <c r="AE343" s="252"/>
      <c r="AF343" s="252"/>
      <c r="AG343" s="252"/>
      <c r="AH343" s="252"/>
      <c r="AI343" s="252"/>
      <c r="AJ343" s="252"/>
      <c r="AK343" s="252"/>
      <c r="AL343" s="252"/>
      <c r="AM343" s="252"/>
      <c r="AN343" s="252"/>
      <c r="AO343" s="252"/>
      <c r="AP343" s="252"/>
      <c r="AQ343" s="252"/>
    </row>
    <row r="344" spans="1:43" ht="11.25" customHeight="1">
      <c r="A344" s="296">
        <v>9781877490811</v>
      </c>
      <c r="B344" s="221" t="s">
        <v>2815</v>
      </c>
      <c r="C344" s="226">
        <v>71.95</v>
      </c>
    </row>
    <row r="345" spans="1:43">
      <c r="A345" s="292">
        <v>9781877363221</v>
      </c>
      <c r="B345" s="213" t="s">
        <v>2816</v>
      </c>
      <c r="C345" s="225">
        <v>9.5</v>
      </c>
      <c r="E345" s="279"/>
      <c r="F345" s="211"/>
      <c r="G345" s="279"/>
      <c r="H345" s="211"/>
      <c r="I345" s="211"/>
      <c r="J345" s="211"/>
      <c r="K345" s="211"/>
      <c r="L345" s="211"/>
      <c r="M345" s="211"/>
      <c r="N345" s="211"/>
      <c r="O345" s="211"/>
      <c r="P345" s="211"/>
      <c r="Q345" s="211"/>
      <c r="R345" s="211"/>
      <c r="S345" s="211"/>
      <c r="T345" s="211"/>
      <c r="U345" s="211"/>
      <c r="V345" s="211"/>
      <c r="W345" s="211"/>
      <c r="X345" s="211"/>
      <c r="Y345" s="211"/>
      <c r="Z345" s="211"/>
      <c r="AA345" s="211"/>
      <c r="AB345" s="211"/>
      <c r="AC345" s="211"/>
      <c r="AD345" s="211"/>
      <c r="AE345" s="211"/>
      <c r="AF345" s="211"/>
      <c r="AG345" s="211"/>
      <c r="AH345" s="211"/>
      <c r="AI345" s="211"/>
      <c r="AJ345" s="211"/>
      <c r="AK345" s="211"/>
      <c r="AL345" s="211"/>
      <c r="AM345" s="211"/>
      <c r="AN345" s="211"/>
      <c r="AO345" s="211"/>
      <c r="AP345" s="211"/>
      <c r="AQ345" s="211"/>
    </row>
    <row r="346" spans="1:43">
      <c r="A346" s="292">
        <v>9781877363238</v>
      </c>
      <c r="B346" s="213" t="s">
        <v>2817</v>
      </c>
      <c r="C346" s="225">
        <v>9.5</v>
      </c>
      <c r="E346" s="279"/>
      <c r="F346" s="211"/>
      <c r="G346" s="279"/>
      <c r="H346" s="211"/>
      <c r="I346" s="211"/>
      <c r="J346" s="211"/>
      <c r="K346" s="211"/>
      <c r="L346" s="211"/>
      <c r="M346" s="211"/>
      <c r="N346" s="211"/>
      <c r="O346" s="211"/>
      <c r="P346" s="211"/>
      <c r="Q346" s="211"/>
      <c r="R346" s="211"/>
      <c r="S346" s="211"/>
      <c r="T346" s="211"/>
      <c r="U346" s="211"/>
      <c r="V346" s="211"/>
      <c r="W346" s="211"/>
      <c r="X346" s="211"/>
      <c r="Y346" s="211"/>
      <c r="Z346" s="211"/>
      <c r="AA346" s="211"/>
      <c r="AB346" s="211"/>
      <c r="AC346" s="211"/>
      <c r="AD346" s="211"/>
      <c r="AE346" s="211"/>
      <c r="AF346" s="211"/>
      <c r="AG346" s="211"/>
      <c r="AH346" s="211"/>
      <c r="AI346" s="211"/>
      <c r="AJ346" s="211"/>
      <c r="AK346" s="211"/>
      <c r="AL346" s="211"/>
      <c r="AM346" s="211"/>
      <c r="AN346" s="211"/>
      <c r="AO346" s="211"/>
      <c r="AP346" s="211"/>
      <c r="AQ346" s="211"/>
    </row>
    <row r="347" spans="1:43">
      <c r="A347" s="292">
        <v>9781877363245</v>
      </c>
      <c r="B347" s="213" t="s">
        <v>2818</v>
      </c>
      <c r="C347" s="225">
        <v>9.5</v>
      </c>
      <c r="E347" s="279"/>
      <c r="F347" s="211"/>
      <c r="G347" s="279"/>
      <c r="H347" s="211"/>
      <c r="I347" s="211"/>
      <c r="J347" s="211"/>
      <c r="K347" s="211"/>
      <c r="L347" s="211"/>
      <c r="M347" s="211"/>
      <c r="N347" s="211"/>
      <c r="O347" s="211"/>
      <c r="P347" s="211"/>
      <c r="Q347" s="211"/>
      <c r="R347" s="211"/>
      <c r="S347" s="211"/>
      <c r="T347" s="211"/>
      <c r="U347" s="211"/>
      <c r="V347" s="211"/>
      <c r="W347" s="211"/>
      <c r="X347" s="211"/>
      <c r="Y347" s="211"/>
      <c r="Z347" s="211"/>
      <c r="AA347" s="211"/>
      <c r="AB347" s="211"/>
      <c r="AC347" s="211"/>
      <c r="AD347" s="211"/>
      <c r="AE347" s="211"/>
      <c r="AF347" s="211"/>
      <c r="AG347" s="211"/>
      <c r="AH347" s="211"/>
      <c r="AI347" s="211"/>
      <c r="AJ347" s="211"/>
      <c r="AK347" s="211"/>
      <c r="AL347" s="211"/>
      <c r="AM347" s="211"/>
      <c r="AN347" s="211"/>
      <c r="AO347" s="211"/>
      <c r="AP347" s="211"/>
      <c r="AQ347" s="211"/>
    </row>
    <row r="348" spans="1:43">
      <c r="A348" s="292">
        <v>9781877363252</v>
      </c>
      <c r="B348" s="213" t="s">
        <v>2819</v>
      </c>
      <c r="C348" s="225">
        <v>9.5</v>
      </c>
      <c r="E348" s="279"/>
      <c r="F348" s="211"/>
      <c r="G348" s="279"/>
      <c r="H348" s="211"/>
      <c r="I348" s="211"/>
      <c r="J348" s="211"/>
      <c r="K348" s="211"/>
      <c r="L348" s="211"/>
      <c r="M348" s="211"/>
      <c r="N348" s="211"/>
      <c r="O348" s="211"/>
      <c r="P348" s="211"/>
      <c r="Q348" s="211"/>
      <c r="R348" s="211"/>
      <c r="S348" s="211"/>
      <c r="T348" s="211"/>
      <c r="U348" s="211"/>
      <c r="V348" s="211"/>
      <c r="W348" s="211"/>
      <c r="X348" s="211"/>
      <c r="Y348" s="211"/>
      <c r="Z348" s="211"/>
      <c r="AA348" s="211"/>
      <c r="AB348" s="211"/>
      <c r="AC348" s="211"/>
      <c r="AD348" s="211"/>
      <c r="AE348" s="211"/>
      <c r="AF348" s="211"/>
      <c r="AG348" s="211"/>
      <c r="AH348" s="211"/>
      <c r="AI348" s="211"/>
      <c r="AJ348" s="211"/>
      <c r="AK348" s="211"/>
      <c r="AL348" s="211"/>
      <c r="AM348" s="211"/>
      <c r="AN348" s="211"/>
      <c r="AO348" s="211"/>
      <c r="AP348" s="211"/>
      <c r="AQ348" s="211"/>
    </row>
    <row r="349" spans="1:43">
      <c r="A349" s="292">
        <v>9781877363276</v>
      </c>
      <c r="B349" s="213" t="s">
        <v>2820</v>
      </c>
      <c r="C349" s="225">
        <v>9.5</v>
      </c>
      <c r="E349" s="279"/>
      <c r="F349" s="211"/>
      <c r="G349" s="279"/>
      <c r="H349" s="211"/>
      <c r="I349" s="211"/>
      <c r="J349" s="211"/>
      <c r="K349" s="211"/>
      <c r="L349" s="211"/>
      <c r="M349" s="211"/>
      <c r="N349" s="211"/>
      <c r="O349" s="211"/>
      <c r="P349" s="211"/>
      <c r="Q349" s="211"/>
      <c r="R349" s="211"/>
      <c r="S349" s="211"/>
      <c r="T349" s="211"/>
      <c r="U349" s="211"/>
      <c r="V349" s="211"/>
      <c r="W349" s="211"/>
      <c r="X349" s="211"/>
      <c r="Y349" s="211"/>
      <c r="Z349" s="211"/>
      <c r="AA349" s="211"/>
      <c r="AB349" s="211"/>
      <c r="AC349" s="211"/>
      <c r="AD349" s="211"/>
      <c r="AE349" s="211"/>
      <c r="AF349" s="211"/>
      <c r="AG349" s="211"/>
      <c r="AH349" s="211"/>
      <c r="AI349" s="211"/>
      <c r="AJ349" s="211"/>
      <c r="AK349" s="211"/>
      <c r="AL349" s="211"/>
      <c r="AM349" s="211"/>
      <c r="AN349" s="211"/>
      <c r="AO349" s="211"/>
      <c r="AP349" s="211"/>
      <c r="AQ349" s="211"/>
    </row>
    <row r="350" spans="1:43">
      <c r="A350" s="292">
        <v>9781877363917</v>
      </c>
      <c r="B350" s="213" t="s">
        <v>2821</v>
      </c>
      <c r="C350" s="225">
        <v>9.5</v>
      </c>
      <c r="E350" s="279"/>
      <c r="F350" s="211"/>
      <c r="G350" s="279"/>
      <c r="H350" s="211"/>
      <c r="I350" s="211"/>
      <c r="J350" s="211"/>
      <c r="K350" s="211"/>
      <c r="L350" s="211"/>
      <c r="M350" s="211"/>
      <c r="N350" s="211"/>
      <c r="O350" s="211"/>
      <c r="P350" s="211"/>
      <c r="Q350" s="211"/>
      <c r="R350" s="211"/>
      <c r="S350" s="211"/>
      <c r="T350" s="211"/>
      <c r="U350" s="211"/>
      <c r="V350" s="211"/>
      <c r="W350" s="211"/>
      <c r="X350" s="211"/>
      <c r="Y350" s="211"/>
      <c r="Z350" s="211"/>
      <c r="AA350" s="211"/>
      <c r="AB350" s="211"/>
      <c r="AC350" s="211"/>
      <c r="AD350" s="211"/>
      <c r="AE350" s="211"/>
      <c r="AF350" s="211"/>
      <c r="AG350" s="211"/>
      <c r="AH350" s="211"/>
      <c r="AI350" s="211"/>
      <c r="AJ350" s="211"/>
      <c r="AK350" s="211"/>
      <c r="AL350" s="211"/>
      <c r="AM350" s="211"/>
      <c r="AN350" s="211"/>
      <c r="AO350" s="211"/>
      <c r="AP350" s="211"/>
      <c r="AQ350" s="211"/>
    </row>
    <row r="351" spans="1:43">
      <c r="A351" s="292">
        <v>9781877363290</v>
      </c>
      <c r="B351" s="213" t="s">
        <v>2822</v>
      </c>
      <c r="C351" s="225">
        <v>9.5</v>
      </c>
      <c r="E351" s="279"/>
      <c r="F351" s="211"/>
      <c r="G351" s="279"/>
      <c r="H351" s="211"/>
      <c r="I351" s="211"/>
      <c r="J351" s="211"/>
      <c r="K351" s="211"/>
      <c r="L351" s="211"/>
      <c r="M351" s="211"/>
      <c r="N351" s="211"/>
      <c r="O351" s="211"/>
      <c r="P351" s="211"/>
      <c r="Q351" s="211"/>
      <c r="R351" s="211"/>
      <c r="S351" s="211"/>
      <c r="T351" s="211"/>
      <c r="U351" s="211"/>
      <c r="V351" s="211"/>
      <c r="W351" s="211"/>
      <c r="X351" s="211"/>
      <c r="Y351" s="211"/>
      <c r="Z351" s="211"/>
      <c r="AA351" s="211"/>
      <c r="AB351" s="211"/>
      <c r="AC351" s="211"/>
      <c r="AD351" s="211"/>
      <c r="AE351" s="211"/>
      <c r="AF351" s="211"/>
      <c r="AG351" s="211"/>
      <c r="AH351" s="211"/>
      <c r="AI351" s="211"/>
      <c r="AJ351" s="211"/>
      <c r="AK351" s="211"/>
      <c r="AL351" s="211"/>
      <c r="AM351" s="211"/>
      <c r="AN351" s="211"/>
      <c r="AO351" s="211"/>
      <c r="AP351" s="211"/>
      <c r="AQ351" s="211"/>
    </row>
    <row r="352" spans="1:43">
      <c r="A352" s="293">
        <v>9781877363313</v>
      </c>
      <c r="B352" s="219" t="s">
        <v>2823</v>
      </c>
      <c r="C352" s="225">
        <v>9.5</v>
      </c>
      <c r="E352" s="279"/>
      <c r="F352" s="211"/>
      <c r="G352" s="279"/>
      <c r="H352" s="211"/>
      <c r="I352" s="211"/>
      <c r="J352" s="211"/>
      <c r="K352" s="211"/>
      <c r="L352" s="211"/>
      <c r="M352" s="211"/>
      <c r="N352" s="211"/>
      <c r="O352" s="211"/>
      <c r="P352" s="211"/>
      <c r="Q352" s="211"/>
      <c r="R352" s="211"/>
      <c r="S352" s="211"/>
      <c r="T352" s="211"/>
      <c r="U352" s="211"/>
      <c r="V352" s="211"/>
      <c r="W352" s="211"/>
      <c r="X352" s="211"/>
      <c r="Y352" s="211"/>
      <c r="Z352" s="211"/>
      <c r="AA352" s="211"/>
      <c r="AB352" s="211"/>
      <c r="AC352" s="211"/>
      <c r="AD352" s="211"/>
      <c r="AE352" s="211"/>
      <c r="AF352" s="211"/>
      <c r="AG352" s="211"/>
      <c r="AH352" s="211"/>
      <c r="AI352" s="211"/>
      <c r="AJ352" s="211"/>
      <c r="AK352" s="211"/>
      <c r="AL352" s="211"/>
      <c r="AM352" s="211"/>
      <c r="AN352" s="211"/>
      <c r="AO352" s="211"/>
      <c r="AP352" s="211"/>
      <c r="AQ352" s="211"/>
    </row>
    <row r="353" spans="1:43">
      <c r="A353" s="289"/>
      <c r="B353" s="250"/>
      <c r="C353" s="251"/>
      <c r="D353" s="252"/>
      <c r="E353" s="280"/>
      <c r="F353" s="252"/>
      <c r="G353" s="280"/>
      <c r="H353" s="252"/>
      <c r="I353" s="252"/>
      <c r="J353" s="252"/>
      <c r="K353" s="252"/>
      <c r="L353" s="252"/>
      <c r="M353" s="252"/>
      <c r="N353" s="252"/>
      <c r="O353" s="252"/>
      <c r="P353" s="252"/>
      <c r="Q353" s="252"/>
      <c r="R353" s="252"/>
      <c r="S353" s="252"/>
      <c r="T353" s="252"/>
      <c r="U353" s="252"/>
      <c r="V353" s="252"/>
      <c r="W353" s="252"/>
      <c r="X353" s="252"/>
      <c r="Y353" s="252"/>
      <c r="Z353" s="252"/>
      <c r="AA353" s="252"/>
      <c r="AB353" s="252"/>
      <c r="AC353" s="252"/>
      <c r="AD353" s="252"/>
      <c r="AE353" s="252"/>
      <c r="AF353" s="252"/>
      <c r="AG353" s="252"/>
      <c r="AH353" s="252"/>
      <c r="AI353" s="252"/>
      <c r="AJ353" s="252"/>
      <c r="AK353" s="252"/>
      <c r="AL353" s="252"/>
      <c r="AM353" s="252"/>
      <c r="AN353" s="252"/>
      <c r="AO353" s="252"/>
      <c r="AP353" s="252"/>
      <c r="AQ353" s="252"/>
    </row>
    <row r="354" spans="1:43" ht="11.25" customHeight="1">
      <c r="A354" s="296">
        <v>9781877490828</v>
      </c>
      <c r="B354" s="221" t="s">
        <v>2824</v>
      </c>
      <c r="C354" s="226">
        <v>71.95</v>
      </c>
    </row>
    <row r="355" spans="1:43">
      <c r="A355" s="292">
        <v>9781877419065</v>
      </c>
      <c r="B355" s="213" t="s">
        <v>2825</v>
      </c>
      <c r="C355" s="225">
        <v>9.5</v>
      </c>
      <c r="E355" s="279"/>
      <c r="F355" s="211"/>
      <c r="G355" s="279"/>
      <c r="H355" s="211"/>
      <c r="I355" s="211"/>
      <c r="J355" s="211"/>
      <c r="K355" s="211"/>
      <c r="L355" s="211"/>
      <c r="M355" s="211"/>
      <c r="N355" s="211"/>
      <c r="O355" s="211"/>
      <c r="P355" s="211"/>
      <c r="Q355" s="211"/>
      <c r="R355" s="211"/>
      <c r="S355" s="211"/>
      <c r="T355" s="211"/>
      <c r="U355" s="211"/>
      <c r="V355" s="211"/>
      <c r="W355" s="211"/>
      <c r="X355" s="211"/>
      <c r="Y355" s="211"/>
      <c r="Z355" s="211"/>
      <c r="AA355" s="211"/>
      <c r="AB355" s="211"/>
      <c r="AC355" s="211"/>
      <c r="AD355" s="211"/>
      <c r="AE355" s="211"/>
      <c r="AF355" s="211"/>
      <c r="AG355" s="211"/>
      <c r="AH355" s="211"/>
      <c r="AI355" s="211"/>
      <c r="AJ355" s="211"/>
      <c r="AK355" s="211"/>
      <c r="AL355" s="211"/>
      <c r="AM355" s="211"/>
      <c r="AN355" s="211"/>
      <c r="AO355" s="211"/>
      <c r="AP355" s="211"/>
      <c r="AQ355" s="211"/>
    </row>
    <row r="356" spans="1:43">
      <c r="A356" s="292">
        <v>9781877419089</v>
      </c>
      <c r="B356" s="213" t="s">
        <v>2826</v>
      </c>
      <c r="C356" s="225">
        <v>9.5</v>
      </c>
      <c r="E356" s="279"/>
      <c r="F356" s="211"/>
      <c r="G356" s="279"/>
      <c r="H356" s="211"/>
      <c r="I356" s="211"/>
      <c r="J356" s="211"/>
      <c r="K356" s="211"/>
      <c r="L356" s="211"/>
      <c r="M356" s="211"/>
      <c r="N356" s="211"/>
      <c r="O356" s="211"/>
      <c r="P356" s="211"/>
      <c r="Q356" s="211"/>
      <c r="R356" s="211"/>
      <c r="S356" s="211"/>
      <c r="T356" s="211"/>
      <c r="U356" s="211"/>
      <c r="V356" s="211"/>
      <c r="W356" s="211"/>
      <c r="X356" s="211"/>
      <c r="Y356" s="211"/>
      <c r="Z356" s="211"/>
      <c r="AA356" s="211"/>
      <c r="AB356" s="211"/>
      <c r="AC356" s="211"/>
      <c r="AD356" s="211"/>
      <c r="AE356" s="211"/>
      <c r="AF356" s="211"/>
      <c r="AG356" s="211"/>
      <c r="AH356" s="211"/>
      <c r="AI356" s="211"/>
      <c r="AJ356" s="211"/>
      <c r="AK356" s="211"/>
      <c r="AL356" s="211"/>
      <c r="AM356" s="211"/>
      <c r="AN356" s="211"/>
      <c r="AO356" s="211"/>
      <c r="AP356" s="211"/>
      <c r="AQ356" s="211"/>
    </row>
    <row r="357" spans="1:43">
      <c r="A357" s="292">
        <v>9781877419133</v>
      </c>
      <c r="B357" s="213" t="s">
        <v>2827</v>
      </c>
      <c r="C357" s="225">
        <v>9.5</v>
      </c>
      <c r="E357" s="279"/>
      <c r="F357" s="211"/>
      <c r="G357" s="279"/>
      <c r="H357" s="211"/>
      <c r="I357" s="211"/>
      <c r="J357" s="211"/>
      <c r="K357" s="211"/>
      <c r="L357" s="211"/>
      <c r="M357" s="211"/>
      <c r="N357" s="211"/>
      <c r="O357" s="211"/>
      <c r="P357" s="211"/>
      <c r="Q357" s="211"/>
      <c r="R357" s="211"/>
      <c r="S357" s="211"/>
      <c r="T357" s="211"/>
      <c r="U357" s="211"/>
      <c r="V357" s="211"/>
      <c r="W357" s="211"/>
      <c r="X357" s="211"/>
      <c r="Y357" s="211"/>
      <c r="Z357" s="211"/>
      <c r="AA357" s="211"/>
      <c r="AB357" s="211"/>
      <c r="AC357" s="211"/>
      <c r="AD357" s="211"/>
      <c r="AE357" s="211"/>
      <c r="AF357" s="211"/>
      <c r="AG357" s="211"/>
      <c r="AH357" s="211"/>
      <c r="AI357" s="211"/>
      <c r="AJ357" s="211"/>
      <c r="AK357" s="211"/>
      <c r="AL357" s="211"/>
      <c r="AM357" s="211"/>
      <c r="AN357" s="211"/>
      <c r="AO357" s="211"/>
      <c r="AP357" s="211"/>
      <c r="AQ357" s="211"/>
    </row>
    <row r="358" spans="1:43">
      <c r="A358" s="292">
        <v>9781877419096</v>
      </c>
      <c r="B358" s="213" t="s">
        <v>2828</v>
      </c>
      <c r="C358" s="225">
        <v>9.5</v>
      </c>
      <c r="E358" s="279"/>
      <c r="F358" s="211"/>
      <c r="G358" s="279"/>
      <c r="H358" s="211"/>
      <c r="I358" s="211"/>
      <c r="J358" s="211"/>
      <c r="K358" s="211"/>
      <c r="L358" s="211"/>
      <c r="M358" s="211"/>
      <c r="N358" s="211"/>
      <c r="O358" s="211"/>
      <c r="P358" s="211"/>
      <c r="Q358" s="211"/>
      <c r="R358" s="211"/>
      <c r="S358" s="211"/>
      <c r="T358" s="211"/>
      <c r="U358" s="211"/>
      <c r="V358" s="211"/>
      <c r="W358" s="211"/>
      <c r="X358" s="211"/>
      <c r="Y358" s="211"/>
      <c r="Z358" s="211"/>
      <c r="AA358" s="211"/>
      <c r="AB358" s="211"/>
      <c r="AC358" s="211"/>
      <c r="AD358" s="211"/>
      <c r="AE358" s="211"/>
      <c r="AF358" s="211"/>
      <c r="AG358" s="211"/>
      <c r="AH358" s="211"/>
      <c r="AI358" s="211"/>
      <c r="AJ358" s="211"/>
      <c r="AK358" s="211"/>
      <c r="AL358" s="211"/>
      <c r="AM358" s="211"/>
      <c r="AN358" s="211"/>
      <c r="AO358" s="211"/>
      <c r="AP358" s="211"/>
      <c r="AQ358" s="211"/>
    </row>
    <row r="359" spans="1:43">
      <c r="A359" s="292">
        <v>9781877419102</v>
      </c>
      <c r="B359" s="213" t="s">
        <v>2829</v>
      </c>
      <c r="C359" s="225">
        <v>9.5</v>
      </c>
      <c r="E359" s="279"/>
      <c r="F359" s="211"/>
      <c r="G359" s="279"/>
      <c r="H359" s="211"/>
      <c r="I359" s="211"/>
      <c r="J359" s="211"/>
      <c r="K359" s="211"/>
      <c r="L359" s="211"/>
      <c r="M359" s="211"/>
      <c r="N359" s="211"/>
      <c r="O359" s="211"/>
      <c r="P359" s="211"/>
      <c r="Q359" s="211"/>
      <c r="R359" s="211"/>
      <c r="S359" s="211"/>
      <c r="T359" s="211"/>
      <c r="U359" s="211"/>
      <c r="V359" s="211"/>
      <c r="W359" s="211"/>
      <c r="X359" s="211"/>
      <c r="Y359" s="211"/>
      <c r="Z359" s="211"/>
      <c r="AA359" s="211"/>
      <c r="AB359" s="211"/>
      <c r="AC359" s="211"/>
      <c r="AD359" s="211"/>
      <c r="AE359" s="211"/>
      <c r="AF359" s="211"/>
      <c r="AG359" s="211"/>
      <c r="AH359" s="211"/>
      <c r="AI359" s="211"/>
      <c r="AJ359" s="211"/>
      <c r="AK359" s="211"/>
      <c r="AL359" s="211"/>
      <c r="AM359" s="211"/>
      <c r="AN359" s="211"/>
      <c r="AO359" s="211"/>
      <c r="AP359" s="211"/>
      <c r="AQ359" s="211"/>
    </row>
    <row r="360" spans="1:43">
      <c r="A360" s="292">
        <v>9781877419119</v>
      </c>
      <c r="B360" s="213" t="s">
        <v>2830</v>
      </c>
      <c r="C360" s="225">
        <v>9.5</v>
      </c>
      <c r="E360" s="279"/>
      <c r="F360" s="211"/>
      <c r="G360" s="279"/>
      <c r="H360" s="211"/>
      <c r="I360" s="211"/>
      <c r="J360" s="211"/>
      <c r="K360" s="211"/>
      <c r="L360" s="211"/>
      <c r="M360" s="211"/>
      <c r="N360" s="211"/>
      <c r="O360" s="211"/>
      <c r="P360" s="211"/>
      <c r="Q360" s="211"/>
      <c r="R360" s="211"/>
      <c r="S360" s="211"/>
      <c r="T360" s="211"/>
      <c r="U360" s="211"/>
      <c r="V360" s="211"/>
      <c r="W360" s="211"/>
      <c r="X360" s="211"/>
      <c r="Y360" s="211"/>
      <c r="Z360" s="211"/>
      <c r="AA360" s="211"/>
      <c r="AB360" s="211"/>
      <c r="AC360" s="211"/>
      <c r="AD360" s="211"/>
      <c r="AE360" s="211"/>
      <c r="AF360" s="211"/>
      <c r="AG360" s="211"/>
      <c r="AH360" s="211"/>
      <c r="AI360" s="211"/>
      <c r="AJ360" s="211"/>
      <c r="AK360" s="211"/>
      <c r="AL360" s="211"/>
      <c r="AM360" s="211"/>
      <c r="AN360" s="211"/>
      <c r="AO360" s="211"/>
      <c r="AP360" s="211"/>
      <c r="AQ360" s="211"/>
    </row>
    <row r="361" spans="1:43">
      <c r="A361" s="292">
        <v>9781877419072</v>
      </c>
      <c r="B361" s="213" t="s">
        <v>2831</v>
      </c>
      <c r="C361" s="225">
        <v>9.5</v>
      </c>
      <c r="E361" s="279"/>
      <c r="F361" s="211"/>
      <c r="G361" s="279"/>
      <c r="H361" s="211"/>
      <c r="I361" s="211"/>
      <c r="J361" s="211"/>
      <c r="K361" s="211"/>
      <c r="L361" s="211"/>
      <c r="M361" s="211"/>
      <c r="N361" s="211"/>
      <c r="O361" s="211"/>
      <c r="P361" s="211"/>
      <c r="Q361" s="211"/>
      <c r="R361" s="211"/>
      <c r="S361" s="211"/>
      <c r="T361" s="211"/>
      <c r="U361" s="211"/>
      <c r="V361" s="211"/>
      <c r="W361" s="211"/>
      <c r="X361" s="211"/>
      <c r="Y361" s="211"/>
      <c r="Z361" s="211"/>
      <c r="AA361" s="211"/>
      <c r="AB361" s="211"/>
      <c r="AC361" s="211"/>
      <c r="AD361" s="211"/>
      <c r="AE361" s="211"/>
      <c r="AF361" s="211"/>
      <c r="AG361" s="211"/>
      <c r="AH361" s="211"/>
      <c r="AI361" s="211"/>
      <c r="AJ361" s="211"/>
      <c r="AK361" s="211"/>
      <c r="AL361" s="211"/>
      <c r="AM361" s="211"/>
      <c r="AN361" s="211"/>
      <c r="AO361" s="211"/>
      <c r="AP361" s="211"/>
      <c r="AQ361" s="211"/>
    </row>
    <row r="362" spans="1:43">
      <c r="A362" s="293">
        <v>9781877419126</v>
      </c>
      <c r="B362" s="219" t="s">
        <v>2832</v>
      </c>
      <c r="C362" s="225">
        <v>9.5</v>
      </c>
      <c r="E362" s="279"/>
      <c r="F362" s="211"/>
      <c r="G362" s="279"/>
      <c r="H362" s="211"/>
      <c r="I362" s="211"/>
      <c r="J362" s="211"/>
      <c r="K362" s="211"/>
      <c r="L362" s="211"/>
      <c r="M362" s="211"/>
      <c r="N362" s="211"/>
      <c r="O362" s="211"/>
      <c r="P362" s="211"/>
      <c r="Q362" s="211"/>
      <c r="R362" s="211"/>
      <c r="S362" s="211"/>
      <c r="T362" s="211"/>
      <c r="U362" s="211"/>
      <c r="V362" s="211"/>
      <c r="W362" s="211"/>
      <c r="X362" s="211"/>
      <c r="Y362" s="211"/>
      <c r="Z362" s="211"/>
      <c r="AA362" s="211"/>
      <c r="AB362" s="211"/>
      <c r="AC362" s="211"/>
      <c r="AD362" s="211"/>
      <c r="AE362" s="211"/>
      <c r="AF362" s="211"/>
      <c r="AG362" s="211"/>
      <c r="AH362" s="211"/>
      <c r="AI362" s="211"/>
      <c r="AJ362" s="211"/>
      <c r="AK362" s="211"/>
      <c r="AL362" s="211"/>
      <c r="AM362" s="211"/>
      <c r="AN362" s="211"/>
      <c r="AO362" s="211"/>
      <c r="AP362" s="211"/>
      <c r="AQ362" s="211"/>
    </row>
    <row r="363" spans="1:43">
      <c r="A363" s="289"/>
      <c r="B363" s="250"/>
      <c r="C363" s="251"/>
      <c r="D363" s="252"/>
      <c r="E363" s="280"/>
      <c r="F363" s="252"/>
      <c r="G363" s="280"/>
      <c r="H363" s="252"/>
      <c r="I363" s="252"/>
      <c r="J363" s="252"/>
      <c r="K363" s="252"/>
      <c r="L363" s="252"/>
      <c r="M363" s="252"/>
      <c r="N363" s="252"/>
      <c r="O363" s="252"/>
      <c r="P363" s="252"/>
      <c r="Q363" s="252"/>
      <c r="R363" s="252"/>
      <c r="S363" s="252"/>
      <c r="T363" s="252"/>
      <c r="U363" s="252"/>
      <c r="V363" s="252"/>
      <c r="W363" s="252"/>
      <c r="X363" s="252"/>
      <c r="Y363" s="252"/>
      <c r="Z363" s="252"/>
      <c r="AA363" s="252"/>
      <c r="AB363" s="252"/>
      <c r="AC363" s="252"/>
      <c r="AD363" s="252"/>
      <c r="AE363" s="252"/>
      <c r="AF363" s="252"/>
      <c r="AG363" s="252"/>
      <c r="AH363" s="252"/>
      <c r="AI363" s="252"/>
      <c r="AJ363" s="252"/>
      <c r="AK363" s="252"/>
      <c r="AL363" s="252"/>
      <c r="AM363" s="252"/>
      <c r="AN363" s="252"/>
      <c r="AO363" s="252"/>
      <c r="AP363" s="252"/>
      <c r="AQ363" s="252"/>
    </row>
    <row r="364" spans="1:43" ht="11.25" customHeight="1">
      <c r="A364" s="296">
        <v>9781877435751</v>
      </c>
      <c r="B364" s="221" t="s">
        <v>2833</v>
      </c>
      <c r="C364" s="226">
        <v>71.95</v>
      </c>
    </row>
    <row r="365" spans="1:43">
      <c r="A365" s="292">
        <v>9781877419973</v>
      </c>
      <c r="B365" s="213" t="s">
        <v>2834</v>
      </c>
      <c r="C365" s="225">
        <v>9.5</v>
      </c>
      <c r="E365" s="279"/>
      <c r="F365" s="211"/>
      <c r="G365" s="279"/>
      <c r="H365" s="211"/>
      <c r="I365" s="211"/>
      <c r="J365" s="211"/>
      <c r="K365" s="211"/>
      <c r="L365" s="211"/>
      <c r="M365" s="211"/>
      <c r="N365" s="211"/>
      <c r="O365" s="211"/>
      <c r="P365" s="211"/>
      <c r="Q365" s="211"/>
      <c r="R365" s="211"/>
      <c r="S365" s="211"/>
      <c r="T365" s="211"/>
      <c r="U365" s="211"/>
      <c r="V365" s="211"/>
      <c r="W365" s="211"/>
      <c r="X365" s="211"/>
      <c r="Y365" s="211"/>
      <c r="Z365" s="211"/>
      <c r="AA365" s="211"/>
      <c r="AB365" s="211"/>
      <c r="AC365" s="211"/>
      <c r="AD365" s="211"/>
      <c r="AE365" s="211"/>
      <c r="AF365" s="211"/>
      <c r="AG365" s="211"/>
      <c r="AH365" s="211"/>
      <c r="AI365" s="211"/>
      <c r="AJ365" s="211"/>
      <c r="AK365" s="211"/>
      <c r="AL365" s="211"/>
      <c r="AM365" s="211"/>
      <c r="AN365" s="211"/>
      <c r="AO365" s="211"/>
      <c r="AP365" s="211"/>
      <c r="AQ365" s="211"/>
    </row>
    <row r="366" spans="1:43">
      <c r="A366" s="292">
        <v>9781776541676</v>
      </c>
      <c r="B366" s="213" t="s">
        <v>2835</v>
      </c>
      <c r="C366" s="225">
        <v>9.5</v>
      </c>
      <c r="E366" s="279"/>
      <c r="F366" s="211"/>
      <c r="G366" s="279"/>
      <c r="H366" s="211"/>
      <c r="I366" s="211"/>
      <c r="J366" s="211"/>
      <c r="K366" s="211"/>
      <c r="L366" s="211"/>
      <c r="M366" s="211"/>
      <c r="N366" s="211"/>
      <c r="O366" s="211"/>
      <c r="P366" s="211"/>
      <c r="Q366" s="211"/>
      <c r="R366" s="211"/>
      <c r="S366" s="211"/>
      <c r="T366" s="211"/>
      <c r="U366" s="211"/>
      <c r="V366" s="211"/>
      <c r="W366" s="211"/>
      <c r="X366" s="211"/>
      <c r="Y366" s="211"/>
      <c r="Z366" s="211"/>
      <c r="AA366" s="211"/>
      <c r="AB366" s="211"/>
      <c r="AC366" s="211"/>
      <c r="AD366" s="211"/>
      <c r="AE366" s="211"/>
      <c r="AF366" s="211"/>
      <c r="AG366" s="211"/>
      <c r="AH366" s="211"/>
      <c r="AI366" s="211"/>
      <c r="AJ366" s="211"/>
      <c r="AK366" s="211"/>
      <c r="AL366" s="211"/>
      <c r="AM366" s="211"/>
      <c r="AN366" s="211"/>
      <c r="AO366" s="211"/>
      <c r="AP366" s="211"/>
      <c r="AQ366" s="211"/>
    </row>
    <row r="367" spans="1:43">
      <c r="A367" s="292">
        <v>9781877419270</v>
      </c>
      <c r="B367" s="213" t="s">
        <v>2836</v>
      </c>
      <c r="C367" s="225">
        <v>9.5</v>
      </c>
      <c r="E367" s="279"/>
      <c r="F367" s="211"/>
      <c r="G367" s="279"/>
      <c r="H367" s="211"/>
      <c r="I367" s="211"/>
      <c r="J367" s="211"/>
      <c r="K367" s="211"/>
      <c r="L367" s="211"/>
      <c r="M367" s="211"/>
      <c r="N367" s="211"/>
      <c r="O367" s="211"/>
      <c r="P367" s="211"/>
      <c r="Q367" s="211"/>
      <c r="R367" s="211"/>
      <c r="S367" s="211"/>
      <c r="T367" s="211"/>
      <c r="U367" s="211"/>
      <c r="V367" s="211"/>
      <c r="W367" s="211"/>
      <c r="X367" s="211"/>
      <c r="Y367" s="211"/>
      <c r="Z367" s="211"/>
      <c r="AA367" s="211"/>
      <c r="AB367" s="211"/>
      <c r="AC367" s="211"/>
      <c r="AD367" s="211"/>
      <c r="AE367" s="211"/>
      <c r="AF367" s="211"/>
      <c r="AG367" s="211"/>
      <c r="AH367" s="211"/>
      <c r="AI367" s="211"/>
      <c r="AJ367" s="211"/>
      <c r="AK367" s="211"/>
      <c r="AL367" s="211"/>
      <c r="AM367" s="211"/>
      <c r="AN367" s="211"/>
      <c r="AO367" s="211"/>
      <c r="AP367" s="211"/>
      <c r="AQ367" s="211"/>
    </row>
    <row r="368" spans="1:43">
      <c r="A368" s="292">
        <v>9781877419966</v>
      </c>
      <c r="B368" s="213" t="s">
        <v>2837</v>
      </c>
      <c r="C368" s="225">
        <v>9.5</v>
      </c>
      <c r="E368" s="279"/>
      <c r="F368" s="211"/>
      <c r="G368" s="279"/>
      <c r="H368" s="211"/>
      <c r="I368" s="211"/>
      <c r="J368" s="211"/>
      <c r="K368" s="211"/>
      <c r="L368" s="211"/>
      <c r="M368" s="211"/>
      <c r="N368" s="211"/>
      <c r="O368" s="211"/>
      <c r="P368" s="211"/>
      <c r="Q368" s="211"/>
      <c r="R368" s="211"/>
      <c r="S368" s="211"/>
      <c r="T368" s="211"/>
      <c r="U368" s="211"/>
      <c r="V368" s="211"/>
      <c r="W368" s="211"/>
      <c r="X368" s="211"/>
      <c r="Y368" s="211"/>
      <c r="Z368" s="211"/>
      <c r="AA368" s="211"/>
      <c r="AB368" s="211"/>
      <c r="AC368" s="211"/>
      <c r="AD368" s="211"/>
      <c r="AE368" s="211"/>
      <c r="AF368" s="211"/>
      <c r="AG368" s="211"/>
      <c r="AH368" s="211"/>
      <c r="AI368" s="211"/>
      <c r="AJ368" s="211"/>
      <c r="AK368" s="211"/>
      <c r="AL368" s="211"/>
      <c r="AM368" s="211"/>
      <c r="AN368" s="211"/>
      <c r="AO368" s="211"/>
      <c r="AP368" s="211"/>
      <c r="AQ368" s="211"/>
    </row>
    <row r="369" spans="1:43">
      <c r="A369" s="292">
        <v>9781877419287</v>
      </c>
      <c r="B369" s="213" t="s">
        <v>2838</v>
      </c>
      <c r="C369" s="225">
        <v>9.5</v>
      </c>
      <c r="E369" s="279"/>
      <c r="F369" s="211"/>
      <c r="G369" s="279"/>
      <c r="H369" s="211"/>
      <c r="I369" s="211"/>
      <c r="J369" s="211"/>
      <c r="K369" s="211"/>
      <c r="L369" s="211"/>
      <c r="M369" s="211"/>
      <c r="N369" s="211"/>
      <c r="O369" s="211"/>
      <c r="P369" s="211"/>
      <c r="Q369" s="211"/>
      <c r="R369" s="211"/>
      <c r="S369" s="211"/>
      <c r="T369" s="211"/>
      <c r="U369" s="211"/>
      <c r="V369" s="211"/>
      <c r="W369" s="211"/>
      <c r="X369" s="211"/>
      <c r="Y369" s="211"/>
      <c r="Z369" s="211"/>
      <c r="AA369" s="211"/>
      <c r="AB369" s="211"/>
      <c r="AC369" s="211"/>
      <c r="AD369" s="211"/>
      <c r="AE369" s="211"/>
      <c r="AF369" s="211"/>
      <c r="AG369" s="211"/>
      <c r="AH369" s="211"/>
      <c r="AI369" s="211"/>
      <c r="AJ369" s="211"/>
      <c r="AK369" s="211"/>
      <c r="AL369" s="211"/>
      <c r="AM369" s="211"/>
      <c r="AN369" s="211"/>
      <c r="AO369" s="211"/>
      <c r="AP369" s="211"/>
      <c r="AQ369" s="211"/>
    </row>
    <row r="370" spans="1:43">
      <c r="A370" s="292">
        <v>9781877419294</v>
      </c>
      <c r="B370" s="213" t="s">
        <v>2839</v>
      </c>
      <c r="C370" s="225">
        <v>9.5</v>
      </c>
      <c r="E370" s="279"/>
      <c r="F370" s="211"/>
      <c r="G370" s="279"/>
      <c r="H370" s="211"/>
      <c r="I370" s="211"/>
      <c r="J370" s="211"/>
      <c r="K370" s="211"/>
      <c r="L370" s="211"/>
      <c r="M370" s="211"/>
      <c r="N370" s="211"/>
      <c r="O370" s="211"/>
      <c r="P370" s="211"/>
      <c r="Q370" s="211"/>
      <c r="R370" s="211"/>
      <c r="S370" s="211"/>
      <c r="T370" s="211"/>
      <c r="U370" s="211"/>
      <c r="V370" s="211"/>
      <c r="W370" s="211"/>
      <c r="X370" s="211"/>
      <c r="Y370" s="211"/>
      <c r="Z370" s="211"/>
      <c r="AA370" s="211"/>
      <c r="AB370" s="211"/>
      <c r="AC370" s="211"/>
      <c r="AD370" s="211"/>
      <c r="AE370" s="211"/>
      <c r="AF370" s="211"/>
      <c r="AG370" s="211"/>
      <c r="AH370" s="211"/>
      <c r="AI370" s="211"/>
      <c r="AJ370" s="211"/>
      <c r="AK370" s="211"/>
      <c r="AL370" s="211"/>
      <c r="AM370" s="211"/>
      <c r="AN370" s="211"/>
      <c r="AO370" s="211"/>
      <c r="AP370" s="211"/>
      <c r="AQ370" s="211"/>
    </row>
    <row r="371" spans="1:43">
      <c r="A371" s="292">
        <v>9781877419959</v>
      </c>
      <c r="B371" s="213" t="s">
        <v>2840</v>
      </c>
      <c r="C371" s="225">
        <v>9.5</v>
      </c>
      <c r="E371" s="279"/>
      <c r="F371" s="211"/>
      <c r="G371" s="279"/>
      <c r="H371" s="211"/>
      <c r="I371" s="211"/>
      <c r="J371" s="211"/>
      <c r="K371" s="211"/>
      <c r="L371" s="211"/>
      <c r="M371" s="211"/>
      <c r="N371" s="211"/>
      <c r="O371" s="211"/>
      <c r="P371" s="211"/>
      <c r="Q371" s="211"/>
      <c r="R371" s="211"/>
      <c r="S371" s="211"/>
      <c r="T371" s="211"/>
      <c r="U371" s="211"/>
      <c r="V371" s="211"/>
      <c r="W371" s="211"/>
      <c r="X371" s="211"/>
      <c r="Y371" s="211"/>
      <c r="Z371" s="211"/>
      <c r="AA371" s="211"/>
      <c r="AB371" s="211"/>
      <c r="AC371" s="211"/>
      <c r="AD371" s="211"/>
      <c r="AE371" s="211"/>
      <c r="AF371" s="211"/>
      <c r="AG371" s="211"/>
      <c r="AH371" s="211"/>
      <c r="AI371" s="211"/>
      <c r="AJ371" s="211"/>
      <c r="AK371" s="211"/>
      <c r="AL371" s="211"/>
      <c r="AM371" s="211"/>
      <c r="AN371" s="211"/>
      <c r="AO371" s="211"/>
      <c r="AP371" s="211"/>
      <c r="AQ371" s="211"/>
    </row>
    <row r="372" spans="1:43">
      <c r="A372" s="293">
        <v>9781877419263</v>
      </c>
      <c r="B372" s="219" t="s">
        <v>2841</v>
      </c>
      <c r="C372" s="225">
        <v>9.5</v>
      </c>
      <c r="E372" s="279"/>
      <c r="F372" s="211"/>
      <c r="G372" s="279"/>
      <c r="H372" s="211"/>
      <c r="I372" s="211"/>
      <c r="J372" s="211"/>
      <c r="K372" s="211"/>
      <c r="L372" s="211"/>
      <c r="M372" s="211"/>
      <c r="N372" s="211"/>
      <c r="O372" s="211"/>
      <c r="P372" s="211"/>
      <c r="Q372" s="211"/>
      <c r="R372" s="211"/>
      <c r="S372" s="211"/>
      <c r="T372" s="211"/>
      <c r="U372" s="211"/>
      <c r="V372" s="211"/>
      <c r="W372" s="211"/>
      <c r="X372" s="211"/>
      <c r="Y372" s="211"/>
      <c r="Z372" s="211"/>
      <c r="AA372" s="211"/>
      <c r="AB372" s="211"/>
      <c r="AC372" s="211"/>
      <c r="AD372" s="211"/>
      <c r="AE372" s="211"/>
      <c r="AF372" s="211"/>
      <c r="AG372" s="211"/>
      <c r="AH372" s="211"/>
      <c r="AI372" s="211"/>
      <c r="AJ372" s="211"/>
      <c r="AK372" s="211"/>
      <c r="AL372" s="211"/>
      <c r="AM372" s="211"/>
      <c r="AN372" s="211"/>
      <c r="AO372" s="211"/>
      <c r="AP372" s="211"/>
      <c r="AQ372" s="211"/>
    </row>
    <row r="373" spans="1:43">
      <c r="A373" s="289"/>
      <c r="B373" s="250"/>
      <c r="C373" s="251"/>
      <c r="D373" s="252"/>
      <c r="E373" s="280"/>
      <c r="F373" s="252"/>
      <c r="G373" s="280"/>
      <c r="H373" s="252"/>
      <c r="I373" s="252"/>
      <c r="J373" s="252"/>
      <c r="K373" s="252"/>
      <c r="L373" s="252"/>
      <c r="M373" s="252"/>
      <c r="N373" s="252"/>
      <c r="O373" s="252"/>
      <c r="P373" s="252"/>
      <c r="Q373" s="252"/>
      <c r="R373" s="252"/>
      <c r="S373" s="252"/>
      <c r="T373" s="252"/>
      <c r="U373" s="252"/>
      <c r="V373" s="252"/>
      <c r="W373" s="252"/>
      <c r="X373" s="252"/>
      <c r="Y373" s="252"/>
      <c r="Z373" s="252"/>
      <c r="AA373" s="252"/>
      <c r="AB373" s="252"/>
      <c r="AC373" s="252"/>
      <c r="AD373" s="252"/>
      <c r="AE373" s="252"/>
      <c r="AF373" s="252"/>
      <c r="AG373" s="252"/>
      <c r="AH373" s="252"/>
      <c r="AI373" s="252"/>
      <c r="AJ373" s="252"/>
      <c r="AK373" s="252"/>
      <c r="AL373" s="252"/>
      <c r="AM373" s="252"/>
      <c r="AN373" s="252"/>
      <c r="AO373" s="252"/>
      <c r="AP373" s="252"/>
      <c r="AQ373" s="252"/>
    </row>
    <row r="374" spans="1:43" ht="11.25" customHeight="1">
      <c r="A374" s="296">
        <v>9781877490842</v>
      </c>
      <c r="B374" s="221" t="s">
        <v>2842</v>
      </c>
      <c r="C374" s="226">
        <v>71.95</v>
      </c>
    </row>
    <row r="375" spans="1:43">
      <c r="A375" s="292">
        <v>9781877490019</v>
      </c>
      <c r="B375" s="213" t="s">
        <v>2843</v>
      </c>
      <c r="C375" s="225">
        <v>9.5</v>
      </c>
      <c r="E375" s="279"/>
      <c r="F375" s="211"/>
      <c r="G375" s="279"/>
      <c r="H375" s="211"/>
      <c r="I375" s="211"/>
      <c r="J375" s="211"/>
      <c r="K375" s="211"/>
      <c r="L375" s="211"/>
      <c r="M375" s="211"/>
      <c r="N375" s="211"/>
      <c r="O375" s="211"/>
      <c r="P375" s="211"/>
      <c r="Q375" s="211"/>
      <c r="R375" s="211"/>
      <c r="S375" s="211"/>
      <c r="T375" s="211"/>
      <c r="U375" s="211"/>
      <c r="V375" s="211"/>
      <c r="W375" s="211"/>
      <c r="X375" s="211"/>
      <c r="Y375" s="211"/>
      <c r="Z375" s="211"/>
      <c r="AA375" s="211"/>
      <c r="AB375" s="211"/>
      <c r="AC375" s="211"/>
      <c r="AD375" s="211"/>
      <c r="AE375" s="211"/>
      <c r="AF375" s="211"/>
      <c r="AG375" s="211"/>
      <c r="AH375" s="211"/>
      <c r="AI375" s="211"/>
      <c r="AJ375" s="211"/>
      <c r="AK375" s="211"/>
      <c r="AL375" s="211"/>
      <c r="AM375" s="211"/>
      <c r="AN375" s="211"/>
      <c r="AO375" s="211"/>
      <c r="AP375" s="211"/>
      <c r="AQ375" s="211"/>
    </row>
    <row r="376" spans="1:43">
      <c r="A376" s="292">
        <v>9781877490057</v>
      </c>
      <c r="B376" s="213" t="s">
        <v>2844</v>
      </c>
      <c r="C376" s="225">
        <v>9.5</v>
      </c>
      <c r="E376" s="279"/>
      <c r="F376" s="211"/>
      <c r="G376" s="279"/>
      <c r="H376" s="211"/>
      <c r="I376" s="211"/>
      <c r="J376" s="211"/>
      <c r="K376" s="211"/>
      <c r="L376" s="211"/>
      <c r="M376" s="211"/>
      <c r="N376" s="211"/>
      <c r="O376" s="211"/>
      <c r="P376" s="211"/>
      <c r="Q376" s="211"/>
      <c r="R376" s="211"/>
      <c r="S376" s="211"/>
      <c r="T376" s="211"/>
      <c r="U376" s="211"/>
      <c r="V376" s="211"/>
      <c r="W376" s="211"/>
      <c r="X376" s="211"/>
      <c r="Y376" s="211"/>
      <c r="Z376" s="211"/>
      <c r="AA376" s="211"/>
      <c r="AB376" s="211"/>
      <c r="AC376" s="211"/>
      <c r="AD376" s="211"/>
      <c r="AE376" s="211"/>
      <c r="AF376" s="211"/>
      <c r="AG376" s="211"/>
      <c r="AH376" s="211"/>
      <c r="AI376" s="211"/>
      <c r="AJ376" s="211"/>
      <c r="AK376" s="211"/>
      <c r="AL376" s="211"/>
      <c r="AM376" s="211"/>
      <c r="AN376" s="211"/>
      <c r="AO376" s="211"/>
      <c r="AP376" s="211"/>
      <c r="AQ376" s="211"/>
    </row>
    <row r="377" spans="1:43">
      <c r="A377" s="292">
        <v>9781877435973</v>
      </c>
      <c r="B377" s="213" t="s">
        <v>2845</v>
      </c>
      <c r="C377" s="225">
        <v>9.5</v>
      </c>
      <c r="E377" s="279"/>
      <c r="F377" s="211"/>
      <c r="G377" s="279"/>
      <c r="H377" s="211"/>
      <c r="I377" s="211"/>
      <c r="J377" s="211"/>
      <c r="K377" s="211"/>
      <c r="L377" s="211"/>
      <c r="M377" s="211"/>
      <c r="N377" s="211"/>
      <c r="O377" s="211"/>
      <c r="P377" s="211"/>
      <c r="Q377" s="211"/>
      <c r="R377" s="211"/>
      <c r="S377" s="211"/>
      <c r="T377" s="211"/>
      <c r="U377" s="211"/>
      <c r="V377" s="211"/>
      <c r="W377" s="211"/>
      <c r="X377" s="211"/>
      <c r="Y377" s="211"/>
      <c r="Z377" s="211"/>
      <c r="AA377" s="211"/>
      <c r="AB377" s="211"/>
      <c r="AC377" s="211"/>
      <c r="AD377" s="211"/>
      <c r="AE377" s="211"/>
      <c r="AF377" s="211"/>
      <c r="AG377" s="211"/>
      <c r="AH377" s="211"/>
      <c r="AI377" s="211"/>
      <c r="AJ377" s="211"/>
      <c r="AK377" s="211"/>
      <c r="AL377" s="211"/>
      <c r="AM377" s="211"/>
      <c r="AN377" s="211"/>
      <c r="AO377" s="211"/>
      <c r="AP377" s="211"/>
      <c r="AQ377" s="211"/>
    </row>
    <row r="378" spans="1:43">
      <c r="A378" s="292">
        <v>9781877490040</v>
      </c>
      <c r="B378" s="213" t="s">
        <v>2846</v>
      </c>
      <c r="C378" s="225">
        <v>9.5</v>
      </c>
      <c r="E378" s="279"/>
      <c r="F378" s="211"/>
      <c r="G378" s="279"/>
      <c r="H378" s="211"/>
      <c r="I378" s="211"/>
      <c r="J378" s="211"/>
      <c r="K378" s="211"/>
      <c r="L378" s="211"/>
      <c r="M378" s="211"/>
      <c r="N378" s="211"/>
      <c r="O378" s="211"/>
      <c r="P378" s="211"/>
      <c r="Q378" s="211"/>
      <c r="R378" s="211"/>
      <c r="S378" s="211"/>
      <c r="T378" s="211"/>
      <c r="U378" s="211"/>
      <c r="V378" s="211"/>
      <c r="W378" s="211"/>
      <c r="X378" s="211"/>
      <c r="Y378" s="211"/>
      <c r="Z378" s="211"/>
      <c r="AA378" s="211"/>
      <c r="AB378" s="211"/>
      <c r="AC378" s="211"/>
      <c r="AD378" s="211"/>
      <c r="AE378" s="211"/>
      <c r="AF378" s="211"/>
      <c r="AG378" s="211"/>
      <c r="AH378" s="211"/>
      <c r="AI378" s="211"/>
      <c r="AJ378" s="211"/>
      <c r="AK378" s="211"/>
      <c r="AL378" s="211"/>
      <c r="AM378" s="211"/>
      <c r="AN378" s="211"/>
      <c r="AO378" s="211"/>
      <c r="AP378" s="211"/>
      <c r="AQ378" s="211"/>
    </row>
    <row r="379" spans="1:43">
      <c r="A379" s="292">
        <v>9781877490033</v>
      </c>
      <c r="B379" s="213" t="s">
        <v>2847</v>
      </c>
      <c r="C379" s="225">
        <v>9.5</v>
      </c>
      <c r="E379" s="279"/>
      <c r="F379" s="211"/>
      <c r="G379" s="279"/>
      <c r="H379" s="211"/>
      <c r="I379" s="211"/>
      <c r="J379" s="211"/>
      <c r="K379" s="211"/>
      <c r="L379" s="211"/>
      <c r="M379" s="211"/>
      <c r="N379" s="211"/>
      <c r="O379" s="211"/>
      <c r="P379" s="211"/>
      <c r="Q379" s="211"/>
      <c r="R379" s="211"/>
      <c r="S379" s="211"/>
      <c r="T379" s="211"/>
      <c r="U379" s="211"/>
      <c r="V379" s="211"/>
      <c r="W379" s="211"/>
      <c r="X379" s="211"/>
      <c r="Y379" s="211"/>
      <c r="Z379" s="211"/>
      <c r="AA379" s="211"/>
      <c r="AB379" s="211"/>
      <c r="AC379" s="211"/>
      <c r="AD379" s="211"/>
      <c r="AE379" s="211"/>
      <c r="AF379" s="211"/>
      <c r="AG379" s="211"/>
      <c r="AH379" s="211"/>
      <c r="AI379" s="211"/>
      <c r="AJ379" s="211"/>
      <c r="AK379" s="211"/>
      <c r="AL379" s="211"/>
      <c r="AM379" s="211"/>
      <c r="AN379" s="211"/>
      <c r="AO379" s="211"/>
      <c r="AP379" s="211"/>
      <c r="AQ379" s="211"/>
    </row>
    <row r="380" spans="1:43">
      <c r="A380" s="292">
        <v>9781877490064</v>
      </c>
      <c r="B380" s="213" t="s">
        <v>2848</v>
      </c>
      <c r="C380" s="225">
        <v>9.5</v>
      </c>
      <c r="E380" s="279"/>
      <c r="F380" s="211"/>
      <c r="G380" s="279"/>
      <c r="H380" s="211"/>
      <c r="I380" s="211"/>
      <c r="J380" s="211"/>
      <c r="K380" s="211"/>
      <c r="L380" s="211"/>
      <c r="M380" s="211"/>
      <c r="N380" s="211"/>
      <c r="O380" s="211"/>
      <c r="P380" s="211"/>
      <c r="Q380" s="211"/>
      <c r="R380" s="211"/>
      <c r="S380" s="211"/>
      <c r="T380" s="211"/>
      <c r="U380" s="211"/>
      <c r="V380" s="211"/>
      <c r="W380" s="211"/>
      <c r="X380" s="211"/>
      <c r="Y380" s="211"/>
      <c r="Z380" s="211"/>
      <c r="AA380" s="211"/>
      <c r="AB380" s="211"/>
      <c r="AC380" s="211"/>
      <c r="AD380" s="211"/>
      <c r="AE380" s="211"/>
      <c r="AF380" s="211"/>
      <c r="AG380" s="211"/>
      <c r="AH380" s="211"/>
      <c r="AI380" s="211"/>
      <c r="AJ380" s="211"/>
      <c r="AK380" s="211"/>
      <c r="AL380" s="211"/>
      <c r="AM380" s="211"/>
      <c r="AN380" s="211"/>
      <c r="AO380" s="211"/>
      <c r="AP380" s="211"/>
      <c r="AQ380" s="211"/>
    </row>
    <row r="381" spans="1:43">
      <c r="A381" s="292">
        <v>9781877490002</v>
      </c>
      <c r="B381" s="213" t="s">
        <v>2849</v>
      </c>
      <c r="C381" s="225">
        <v>9.5</v>
      </c>
      <c r="E381" s="279"/>
      <c r="F381" s="211"/>
      <c r="G381" s="279"/>
      <c r="H381" s="211"/>
      <c r="I381" s="211"/>
      <c r="J381" s="211"/>
      <c r="K381" s="211"/>
      <c r="L381" s="211"/>
      <c r="M381" s="211"/>
      <c r="N381" s="211"/>
      <c r="O381" s="211"/>
      <c r="P381" s="211"/>
      <c r="Q381" s="211"/>
      <c r="R381" s="211"/>
      <c r="S381" s="211"/>
      <c r="T381" s="211"/>
      <c r="U381" s="211"/>
      <c r="V381" s="211"/>
      <c r="W381" s="211"/>
      <c r="X381" s="211"/>
      <c r="Y381" s="211"/>
      <c r="Z381" s="211"/>
      <c r="AA381" s="211"/>
      <c r="AB381" s="211"/>
      <c r="AC381" s="211"/>
      <c r="AD381" s="211"/>
      <c r="AE381" s="211"/>
      <c r="AF381" s="211"/>
      <c r="AG381" s="211"/>
      <c r="AH381" s="211"/>
      <c r="AI381" s="211"/>
      <c r="AJ381" s="211"/>
      <c r="AK381" s="211"/>
      <c r="AL381" s="211"/>
      <c r="AM381" s="211"/>
      <c r="AN381" s="211"/>
      <c r="AO381" s="211"/>
      <c r="AP381" s="211"/>
      <c r="AQ381" s="211"/>
    </row>
    <row r="382" spans="1:43">
      <c r="A382" s="293">
        <v>9781877490026</v>
      </c>
      <c r="B382" s="219" t="s">
        <v>2850</v>
      </c>
      <c r="C382" s="225">
        <v>9.5</v>
      </c>
      <c r="E382" s="279"/>
      <c r="F382" s="211"/>
      <c r="G382" s="279"/>
      <c r="H382" s="211"/>
      <c r="I382" s="211"/>
      <c r="J382" s="211"/>
      <c r="K382" s="211"/>
      <c r="L382" s="211"/>
      <c r="M382" s="211"/>
      <c r="N382" s="211"/>
      <c r="O382" s="211"/>
      <c r="P382" s="211"/>
      <c r="Q382" s="211"/>
      <c r="R382" s="211"/>
      <c r="S382" s="211"/>
      <c r="T382" s="211"/>
      <c r="U382" s="211"/>
      <c r="V382" s="211"/>
      <c r="W382" s="211"/>
      <c r="X382" s="211"/>
      <c r="Y382" s="211"/>
      <c r="Z382" s="211"/>
      <c r="AA382" s="211"/>
      <c r="AB382" s="211"/>
      <c r="AC382" s="211"/>
      <c r="AD382" s="211"/>
      <c r="AE382" s="211"/>
      <c r="AF382" s="211"/>
      <c r="AG382" s="211"/>
      <c r="AH382" s="211"/>
      <c r="AI382" s="211"/>
      <c r="AJ382" s="211"/>
      <c r="AK382" s="211"/>
      <c r="AL382" s="211"/>
      <c r="AM382" s="211"/>
      <c r="AN382" s="211"/>
      <c r="AO382" s="211"/>
      <c r="AP382" s="211"/>
      <c r="AQ382" s="211"/>
    </row>
    <row r="383" spans="1:43">
      <c r="A383" s="289"/>
      <c r="B383" s="250"/>
      <c r="C383" s="251"/>
      <c r="D383" s="252"/>
      <c r="E383" s="280"/>
      <c r="F383" s="252"/>
      <c r="G383" s="280"/>
      <c r="H383" s="252"/>
      <c r="I383" s="252"/>
      <c r="J383" s="252"/>
      <c r="K383" s="252"/>
      <c r="L383" s="252"/>
      <c r="M383" s="252"/>
      <c r="N383" s="252"/>
      <c r="O383" s="252"/>
      <c r="P383" s="252"/>
      <c r="Q383" s="252"/>
      <c r="R383" s="252"/>
      <c r="S383" s="252"/>
      <c r="T383" s="252"/>
      <c r="U383" s="252"/>
      <c r="V383" s="252"/>
      <c r="W383" s="252"/>
      <c r="X383" s="252"/>
      <c r="Y383" s="252"/>
      <c r="Z383" s="252"/>
      <c r="AA383" s="252"/>
      <c r="AB383" s="252"/>
      <c r="AC383" s="252"/>
      <c r="AD383" s="252"/>
      <c r="AE383" s="252"/>
      <c r="AF383" s="252"/>
      <c r="AG383" s="252"/>
      <c r="AH383" s="252"/>
      <c r="AI383" s="252"/>
      <c r="AJ383" s="252"/>
      <c r="AK383" s="252"/>
      <c r="AL383" s="252"/>
      <c r="AM383" s="252"/>
      <c r="AN383" s="252"/>
      <c r="AO383" s="252"/>
      <c r="AP383" s="252"/>
      <c r="AQ383" s="252"/>
    </row>
    <row r="384" spans="1:43" ht="11.25" customHeight="1">
      <c r="A384" s="296">
        <v>9781927197967</v>
      </c>
      <c r="B384" s="221" t="s">
        <v>2851</v>
      </c>
      <c r="C384" s="226">
        <v>71.95</v>
      </c>
    </row>
    <row r="385" spans="1:43">
      <c r="A385" s="292">
        <v>9781776540006</v>
      </c>
      <c r="B385" s="213" t="s">
        <v>2852</v>
      </c>
      <c r="C385" s="225">
        <v>9.5</v>
      </c>
      <c r="E385" s="279"/>
      <c r="F385" s="211"/>
      <c r="G385" s="279"/>
      <c r="H385" s="211"/>
      <c r="I385" s="211"/>
      <c r="J385" s="211"/>
      <c r="K385" s="211"/>
      <c r="L385" s="211"/>
      <c r="M385" s="211"/>
      <c r="N385" s="211"/>
      <c r="O385" s="211"/>
      <c r="P385" s="211"/>
      <c r="Q385" s="211"/>
      <c r="R385" s="211"/>
      <c r="S385" s="211"/>
      <c r="T385" s="211"/>
      <c r="U385" s="211"/>
      <c r="V385" s="211"/>
      <c r="W385" s="211"/>
      <c r="X385" s="211"/>
      <c r="Y385" s="211"/>
      <c r="Z385" s="211"/>
      <c r="AA385" s="211"/>
      <c r="AB385" s="211"/>
      <c r="AC385" s="211"/>
      <c r="AD385" s="211"/>
      <c r="AE385" s="211"/>
      <c r="AF385" s="211"/>
      <c r="AG385" s="211"/>
      <c r="AH385" s="211"/>
      <c r="AI385" s="211"/>
      <c r="AJ385" s="211"/>
      <c r="AK385" s="211"/>
      <c r="AL385" s="211"/>
      <c r="AM385" s="211"/>
      <c r="AN385" s="211"/>
      <c r="AO385" s="211"/>
      <c r="AP385" s="211"/>
      <c r="AQ385" s="211"/>
    </row>
    <row r="386" spans="1:43">
      <c r="A386" s="292">
        <v>9781776540013</v>
      </c>
      <c r="B386" s="213" t="s">
        <v>2853</v>
      </c>
      <c r="C386" s="225">
        <v>9.5</v>
      </c>
      <c r="E386" s="279"/>
      <c r="F386" s="211"/>
      <c r="G386" s="279"/>
      <c r="H386" s="211"/>
      <c r="I386" s="211"/>
      <c r="J386" s="211"/>
      <c r="K386" s="211"/>
      <c r="L386" s="211"/>
      <c r="M386" s="211"/>
      <c r="N386" s="211"/>
      <c r="O386" s="211"/>
      <c r="P386" s="211"/>
      <c r="Q386" s="211"/>
      <c r="R386" s="211"/>
      <c r="S386" s="211"/>
      <c r="T386" s="211"/>
      <c r="U386" s="211"/>
      <c r="V386" s="211"/>
      <c r="W386" s="211"/>
      <c r="X386" s="211"/>
      <c r="Y386" s="211"/>
      <c r="Z386" s="211"/>
      <c r="AA386" s="211"/>
      <c r="AB386" s="211"/>
      <c r="AC386" s="211"/>
      <c r="AD386" s="211"/>
      <c r="AE386" s="211"/>
      <c r="AF386" s="211"/>
      <c r="AG386" s="211"/>
      <c r="AH386" s="211"/>
      <c r="AI386" s="211"/>
      <c r="AJ386" s="211"/>
      <c r="AK386" s="211"/>
      <c r="AL386" s="211"/>
      <c r="AM386" s="211"/>
      <c r="AN386" s="211"/>
      <c r="AO386" s="211"/>
      <c r="AP386" s="211"/>
      <c r="AQ386" s="211"/>
    </row>
    <row r="387" spans="1:43">
      <c r="A387" s="292">
        <v>9781776540037</v>
      </c>
      <c r="B387" s="213" t="s">
        <v>2854</v>
      </c>
      <c r="C387" s="225">
        <v>9.5</v>
      </c>
      <c r="E387" s="279"/>
      <c r="F387" s="211"/>
      <c r="G387" s="279"/>
      <c r="H387" s="211"/>
      <c r="I387" s="211"/>
      <c r="J387" s="211"/>
      <c r="K387" s="211"/>
      <c r="L387" s="211"/>
      <c r="M387" s="211"/>
      <c r="N387" s="211"/>
      <c r="O387" s="211"/>
      <c r="P387" s="211"/>
      <c r="Q387" s="211"/>
      <c r="R387" s="211"/>
      <c r="S387" s="211"/>
      <c r="T387" s="211"/>
      <c r="U387" s="211"/>
      <c r="V387" s="211"/>
      <c r="W387" s="211"/>
      <c r="X387" s="211"/>
      <c r="Y387" s="211"/>
      <c r="Z387" s="211"/>
      <c r="AA387" s="211"/>
      <c r="AB387" s="211"/>
      <c r="AC387" s="211"/>
      <c r="AD387" s="211"/>
      <c r="AE387" s="211"/>
      <c r="AF387" s="211"/>
      <c r="AG387" s="211"/>
      <c r="AH387" s="211"/>
      <c r="AI387" s="211"/>
      <c r="AJ387" s="211"/>
      <c r="AK387" s="211"/>
      <c r="AL387" s="211"/>
      <c r="AM387" s="211"/>
      <c r="AN387" s="211"/>
      <c r="AO387" s="211"/>
      <c r="AP387" s="211"/>
      <c r="AQ387" s="211"/>
    </row>
    <row r="388" spans="1:43">
      <c r="A388" s="292">
        <v>9781776540020</v>
      </c>
      <c r="B388" s="213" t="s">
        <v>2855</v>
      </c>
      <c r="C388" s="225">
        <v>9.5</v>
      </c>
      <c r="E388" s="279"/>
      <c r="F388" s="211"/>
      <c r="G388" s="279"/>
      <c r="H388" s="211"/>
      <c r="I388" s="211"/>
      <c r="J388" s="211"/>
      <c r="K388" s="211"/>
      <c r="L388" s="211"/>
      <c r="M388" s="211"/>
      <c r="N388" s="211"/>
      <c r="O388" s="211"/>
      <c r="P388" s="211"/>
      <c r="Q388" s="211"/>
      <c r="R388" s="211"/>
      <c r="S388" s="211"/>
      <c r="T388" s="211"/>
      <c r="U388" s="211"/>
      <c r="V388" s="211"/>
      <c r="W388" s="211"/>
      <c r="X388" s="211"/>
      <c r="Y388" s="211"/>
      <c r="Z388" s="211"/>
      <c r="AA388" s="211"/>
      <c r="AB388" s="211"/>
      <c r="AC388" s="211"/>
      <c r="AD388" s="211"/>
      <c r="AE388" s="211"/>
      <c r="AF388" s="211"/>
      <c r="AG388" s="211"/>
      <c r="AH388" s="211"/>
      <c r="AI388" s="211"/>
      <c r="AJ388" s="211"/>
      <c r="AK388" s="211"/>
      <c r="AL388" s="211"/>
      <c r="AM388" s="211"/>
      <c r="AN388" s="211"/>
      <c r="AO388" s="211"/>
      <c r="AP388" s="211"/>
      <c r="AQ388" s="211"/>
    </row>
    <row r="389" spans="1:43">
      <c r="A389" s="292">
        <v>9781776540044</v>
      </c>
      <c r="B389" s="213" t="s">
        <v>2856</v>
      </c>
      <c r="C389" s="225">
        <v>9.5</v>
      </c>
      <c r="E389" s="279"/>
      <c r="F389" s="211"/>
      <c r="G389" s="279"/>
      <c r="H389" s="211"/>
      <c r="I389" s="211"/>
      <c r="J389" s="211"/>
      <c r="K389" s="211"/>
      <c r="L389" s="211"/>
      <c r="M389" s="211"/>
      <c r="N389" s="211"/>
      <c r="O389" s="211"/>
      <c r="P389" s="211"/>
      <c r="Q389" s="211"/>
      <c r="R389" s="211"/>
      <c r="S389" s="211"/>
      <c r="T389" s="211"/>
      <c r="U389" s="211"/>
      <c r="V389" s="211"/>
      <c r="W389" s="211"/>
      <c r="X389" s="211"/>
      <c r="Y389" s="211"/>
      <c r="Z389" s="211"/>
      <c r="AA389" s="211"/>
      <c r="AB389" s="211"/>
      <c r="AC389" s="211"/>
      <c r="AD389" s="211"/>
      <c r="AE389" s="211"/>
      <c r="AF389" s="211"/>
      <c r="AG389" s="211"/>
      <c r="AH389" s="211"/>
      <c r="AI389" s="211"/>
      <c r="AJ389" s="211"/>
      <c r="AK389" s="211"/>
      <c r="AL389" s="211"/>
      <c r="AM389" s="211"/>
      <c r="AN389" s="211"/>
      <c r="AO389" s="211"/>
      <c r="AP389" s="211"/>
      <c r="AQ389" s="211"/>
    </row>
    <row r="390" spans="1:43">
      <c r="A390" s="292">
        <v>9781776540051</v>
      </c>
      <c r="B390" s="213" t="s">
        <v>2857</v>
      </c>
      <c r="C390" s="225">
        <v>9.5</v>
      </c>
      <c r="E390" s="279"/>
      <c r="F390" s="211"/>
      <c r="G390" s="279"/>
      <c r="H390" s="211"/>
      <c r="I390" s="211"/>
      <c r="J390" s="211"/>
      <c r="K390" s="211"/>
      <c r="L390" s="211"/>
      <c r="M390" s="211"/>
      <c r="N390" s="211"/>
      <c r="O390" s="211"/>
      <c r="P390" s="211"/>
      <c r="Q390" s="211"/>
      <c r="R390" s="211"/>
      <c r="S390" s="211"/>
      <c r="T390" s="211"/>
      <c r="U390" s="211"/>
      <c r="V390" s="211"/>
      <c r="W390" s="211"/>
      <c r="X390" s="211"/>
      <c r="Y390" s="211"/>
      <c r="Z390" s="211"/>
      <c r="AA390" s="211"/>
      <c r="AB390" s="211"/>
      <c r="AC390" s="211"/>
      <c r="AD390" s="211"/>
      <c r="AE390" s="211"/>
      <c r="AF390" s="211"/>
      <c r="AG390" s="211"/>
      <c r="AH390" s="211"/>
      <c r="AI390" s="211"/>
      <c r="AJ390" s="211"/>
      <c r="AK390" s="211"/>
      <c r="AL390" s="211"/>
      <c r="AM390" s="211"/>
      <c r="AN390" s="211"/>
      <c r="AO390" s="211"/>
      <c r="AP390" s="211"/>
      <c r="AQ390" s="211"/>
    </row>
    <row r="391" spans="1:43">
      <c r="A391" s="292">
        <v>9781776540068</v>
      </c>
      <c r="B391" s="213" t="s">
        <v>2858</v>
      </c>
      <c r="C391" s="225">
        <v>9.5</v>
      </c>
      <c r="E391" s="279"/>
      <c r="F391" s="211"/>
      <c r="G391" s="279"/>
      <c r="H391" s="211"/>
      <c r="I391" s="211"/>
      <c r="J391" s="211"/>
      <c r="K391" s="211"/>
      <c r="L391" s="211"/>
      <c r="M391" s="211"/>
      <c r="N391" s="211"/>
      <c r="O391" s="211"/>
      <c r="P391" s="211"/>
      <c r="Q391" s="211"/>
      <c r="R391" s="211"/>
      <c r="S391" s="211"/>
      <c r="T391" s="211"/>
      <c r="U391" s="211"/>
      <c r="V391" s="211"/>
      <c r="W391" s="211"/>
      <c r="X391" s="211"/>
      <c r="Y391" s="211"/>
      <c r="Z391" s="211"/>
      <c r="AA391" s="211"/>
      <c r="AB391" s="211"/>
      <c r="AC391" s="211"/>
      <c r="AD391" s="211"/>
      <c r="AE391" s="211"/>
      <c r="AF391" s="211"/>
      <c r="AG391" s="211"/>
      <c r="AH391" s="211"/>
      <c r="AI391" s="211"/>
      <c r="AJ391" s="211"/>
      <c r="AK391" s="211"/>
      <c r="AL391" s="211"/>
      <c r="AM391" s="211"/>
      <c r="AN391" s="211"/>
      <c r="AO391" s="211"/>
      <c r="AP391" s="211"/>
      <c r="AQ391" s="211"/>
    </row>
    <row r="392" spans="1:43">
      <c r="A392" s="293">
        <v>9781776540075</v>
      </c>
      <c r="B392" s="219" t="s">
        <v>2859</v>
      </c>
      <c r="C392" s="225">
        <v>9.5</v>
      </c>
      <c r="E392" s="279"/>
      <c r="F392" s="211"/>
      <c r="G392" s="279"/>
      <c r="H392" s="211"/>
      <c r="I392" s="211"/>
      <c r="J392" s="211"/>
      <c r="K392" s="211"/>
      <c r="L392" s="211"/>
      <c r="M392" s="211"/>
      <c r="N392" s="211"/>
      <c r="O392" s="211"/>
      <c r="P392" s="211"/>
      <c r="Q392" s="211"/>
      <c r="R392" s="211"/>
      <c r="S392" s="211"/>
      <c r="T392" s="211"/>
      <c r="U392" s="211"/>
      <c r="V392" s="211"/>
      <c r="W392" s="211"/>
      <c r="X392" s="211"/>
      <c r="Y392" s="211"/>
      <c r="Z392" s="211"/>
      <c r="AA392" s="211"/>
      <c r="AB392" s="211"/>
      <c r="AC392" s="211"/>
      <c r="AD392" s="211"/>
      <c r="AE392" s="211"/>
      <c r="AF392" s="211"/>
      <c r="AG392" s="211"/>
      <c r="AH392" s="211"/>
      <c r="AI392" s="211"/>
      <c r="AJ392" s="211"/>
      <c r="AK392" s="211"/>
      <c r="AL392" s="211"/>
      <c r="AM392" s="211"/>
      <c r="AN392" s="211"/>
      <c r="AO392" s="211"/>
      <c r="AP392" s="211"/>
      <c r="AQ392" s="211"/>
    </row>
    <row r="393" spans="1:43">
      <c r="A393" s="289"/>
      <c r="B393" s="250"/>
      <c r="C393" s="251"/>
      <c r="D393" s="252"/>
      <c r="E393" s="280"/>
      <c r="F393" s="252"/>
      <c r="G393" s="280"/>
      <c r="H393" s="252"/>
      <c r="I393" s="252"/>
      <c r="J393" s="252"/>
      <c r="K393" s="252"/>
      <c r="L393" s="252"/>
      <c r="M393" s="252"/>
      <c r="N393" s="252"/>
      <c r="O393" s="252"/>
      <c r="P393" s="252"/>
      <c r="Q393" s="252"/>
      <c r="R393" s="252"/>
      <c r="S393" s="252"/>
      <c r="T393" s="252"/>
      <c r="U393" s="252"/>
      <c r="V393" s="252"/>
      <c r="W393" s="252"/>
      <c r="X393" s="252"/>
      <c r="Y393" s="252"/>
      <c r="Z393" s="252"/>
      <c r="AA393" s="252"/>
      <c r="AB393" s="252"/>
      <c r="AC393" s="252"/>
      <c r="AD393" s="252"/>
      <c r="AE393" s="252"/>
      <c r="AF393" s="252"/>
      <c r="AG393" s="252"/>
      <c r="AH393" s="252"/>
      <c r="AI393" s="252"/>
      <c r="AJ393" s="252"/>
      <c r="AK393" s="252"/>
      <c r="AL393" s="252"/>
      <c r="AM393" s="252"/>
      <c r="AN393" s="252"/>
      <c r="AO393" s="252"/>
      <c r="AP393" s="252"/>
      <c r="AQ393" s="252"/>
    </row>
    <row r="394" spans="1:43" ht="11.25" customHeight="1">
      <c r="A394" s="296">
        <v>9781927197974</v>
      </c>
      <c r="B394" s="221" t="s">
        <v>2860</v>
      </c>
      <c r="C394" s="226">
        <v>71.95</v>
      </c>
    </row>
    <row r="395" spans="1:43">
      <c r="A395" s="292">
        <v>9781776540082</v>
      </c>
      <c r="B395" s="213" t="s">
        <v>2861</v>
      </c>
      <c r="C395" s="225">
        <v>9.5</v>
      </c>
      <c r="E395" s="279"/>
      <c r="F395" s="211"/>
      <c r="G395" s="279"/>
      <c r="H395" s="211"/>
      <c r="I395" s="211"/>
      <c r="J395" s="211"/>
      <c r="K395" s="211"/>
      <c r="L395" s="211"/>
      <c r="M395" s="211"/>
      <c r="N395" s="211"/>
      <c r="O395" s="211"/>
      <c r="P395" s="211"/>
      <c r="Q395" s="211"/>
      <c r="R395" s="211"/>
      <c r="S395" s="211"/>
      <c r="T395" s="211"/>
      <c r="U395" s="211"/>
      <c r="V395" s="211"/>
      <c r="W395" s="211"/>
      <c r="X395" s="211"/>
      <c r="Y395" s="211"/>
      <c r="Z395" s="211"/>
      <c r="AA395" s="211"/>
      <c r="AB395" s="211"/>
      <c r="AC395" s="211"/>
      <c r="AD395" s="211"/>
      <c r="AE395" s="211"/>
      <c r="AF395" s="211"/>
      <c r="AG395" s="211"/>
      <c r="AH395" s="211"/>
      <c r="AI395" s="211"/>
      <c r="AJ395" s="211"/>
      <c r="AK395" s="211"/>
      <c r="AL395" s="211"/>
      <c r="AM395" s="211"/>
      <c r="AN395" s="211"/>
      <c r="AO395" s="211"/>
      <c r="AP395" s="211"/>
      <c r="AQ395" s="211"/>
    </row>
    <row r="396" spans="1:43">
      <c r="A396" s="292">
        <v>9781776540099</v>
      </c>
      <c r="B396" s="213" t="s">
        <v>2862</v>
      </c>
      <c r="C396" s="225">
        <v>9.5</v>
      </c>
      <c r="E396" s="279"/>
      <c r="F396" s="211"/>
      <c r="G396" s="279"/>
      <c r="H396" s="211"/>
      <c r="I396" s="211"/>
      <c r="J396" s="211"/>
      <c r="K396" s="211"/>
      <c r="L396" s="211"/>
      <c r="M396" s="211"/>
      <c r="N396" s="211"/>
      <c r="O396" s="211"/>
      <c r="P396" s="211"/>
      <c r="Q396" s="211"/>
      <c r="R396" s="211"/>
      <c r="S396" s="211"/>
      <c r="T396" s="211"/>
      <c r="U396" s="211"/>
      <c r="V396" s="211"/>
      <c r="W396" s="211"/>
      <c r="X396" s="211"/>
      <c r="Y396" s="211"/>
      <c r="Z396" s="211"/>
      <c r="AA396" s="211"/>
      <c r="AB396" s="211"/>
      <c r="AC396" s="211"/>
      <c r="AD396" s="211"/>
      <c r="AE396" s="211"/>
      <c r="AF396" s="211"/>
      <c r="AG396" s="211"/>
      <c r="AH396" s="211"/>
      <c r="AI396" s="211"/>
      <c r="AJ396" s="211"/>
      <c r="AK396" s="211"/>
      <c r="AL396" s="211"/>
      <c r="AM396" s="211"/>
      <c r="AN396" s="211"/>
      <c r="AO396" s="211"/>
      <c r="AP396" s="211"/>
      <c r="AQ396" s="211"/>
    </row>
    <row r="397" spans="1:43">
      <c r="A397" s="292">
        <v>9781776540105</v>
      </c>
      <c r="B397" s="213" t="s">
        <v>2863</v>
      </c>
      <c r="C397" s="225">
        <v>9.5</v>
      </c>
      <c r="E397" s="279"/>
      <c r="F397" s="211"/>
      <c r="G397" s="279"/>
      <c r="H397" s="211"/>
      <c r="I397" s="211"/>
      <c r="J397" s="211"/>
      <c r="K397" s="211"/>
      <c r="L397" s="211"/>
      <c r="M397" s="211"/>
      <c r="N397" s="211"/>
      <c r="O397" s="211"/>
      <c r="P397" s="211"/>
      <c r="Q397" s="211"/>
      <c r="R397" s="211"/>
      <c r="S397" s="211"/>
      <c r="T397" s="211"/>
      <c r="U397" s="211"/>
      <c r="V397" s="211"/>
      <c r="W397" s="211"/>
      <c r="X397" s="211"/>
      <c r="Y397" s="211"/>
      <c r="Z397" s="211"/>
      <c r="AA397" s="211"/>
      <c r="AB397" s="211"/>
      <c r="AC397" s="211"/>
      <c r="AD397" s="211"/>
      <c r="AE397" s="211"/>
      <c r="AF397" s="211"/>
      <c r="AG397" s="211"/>
      <c r="AH397" s="211"/>
      <c r="AI397" s="211"/>
      <c r="AJ397" s="211"/>
      <c r="AK397" s="211"/>
      <c r="AL397" s="211"/>
      <c r="AM397" s="211"/>
      <c r="AN397" s="211"/>
      <c r="AO397" s="211"/>
      <c r="AP397" s="211"/>
      <c r="AQ397" s="211"/>
    </row>
    <row r="398" spans="1:43">
      <c r="A398" s="292">
        <v>9781776540112</v>
      </c>
      <c r="B398" s="213" t="s">
        <v>2864</v>
      </c>
      <c r="C398" s="225">
        <v>9.5</v>
      </c>
      <c r="E398" s="279"/>
      <c r="F398" s="211"/>
      <c r="G398" s="279"/>
      <c r="H398" s="211"/>
      <c r="I398" s="211"/>
      <c r="J398" s="211"/>
      <c r="K398" s="211"/>
      <c r="L398" s="211"/>
      <c r="M398" s="211"/>
      <c r="N398" s="211"/>
      <c r="O398" s="211"/>
      <c r="P398" s="211"/>
      <c r="Q398" s="211"/>
      <c r="R398" s="211"/>
      <c r="S398" s="211"/>
      <c r="T398" s="211"/>
      <c r="U398" s="211"/>
      <c r="V398" s="211"/>
      <c r="W398" s="211"/>
      <c r="X398" s="211"/>
      <c r="Y398" s="211"/>
      <c r="Z398" s="211"/>
      <c r="AA398" s="211"/>
      <c r="AB398" s="211"/>
      <c r="AC398" s="211"/>
      <c r="AD398" s="211"/>
      <c r="AE398" s="211"/>
      <c r="AF398" s="211"/>
      <c r="AG398" s="211"/>
      <c r="AH398" s="211"/>
      <c r="AI398" s="211"/>
      <c r="AJ398" s="211"/>
      <c r="AK398" s="211"/>
      <c r="AL398" s="211"/>
      <c r="AM398" s="211"/>
      <c r="AN398" s="211"/>
      <c r="AO398" s="211"/>
      <c r="AP398" s="211"/>
      <c r="AQ398" s="211"/>
    </row>
    <row r="399" spans="1:43">
      <c r="A399" s="292">
        <v>9781776540129</v>
      </c>
      <c r="B399" s="213" t="s">
        <v>2865</v>
      </c>
      <c r="C399" s="225">
        <v>9.5</v>
      </c>
      <c r="E399" s="279"/>
      <c r="F399" s="211"/>
      <c r="G399" s="279"/>
      <c r="H399" s="211"/>
      <c r="I399" s="211"/>
      <c r="J399" s="211"/>
      <c r="K399" s="211"/>
      <c r="L399" s="211"/>
      <c r="M399" s="211"/>
      <c r="N399" s="211"/>
      <c r="O399" s="211"/>
      <c r="P399" s="211"/>
      <c r="Q399" s="211"/>
      <c r="R399" s="211"/>
      <c r="S399" s="211"/>
      <c r="T399" s="211"/>
      <c r="U399" s="211"/>
      <c r="V399" s="211"/>
      <c r="W399" s="211"/>
      <c r="X399" s="211"/>
      <c r="Y399" s="211"/>
      <c r="Z399" s="211"/>
      <c r="AA399" s="211"/>
      <c r="AB399" s="211"/>
      <c r="AC399" s="211"/>
      <c r="AD399" s="211"/>
      <c r="AE399" s="211"/>
      <c r="AF399" s="211"/>
      <c r="AG399" s="211"/>
      <c r="AH399" s="211"/>
      <c r="AI399" s="211"/>
      <c r="AJ399" s="211"/>
      <c r="AK399" s="211"/>
      <c r="AL399" s="211"/>
      <c r="AM399" s="211"/>
      <c r="AN399" s="211"/>
      <c r="AO399" s="211"/>
      <c r="AP399" s="211"/>
      <c r="AQ399" s="211"/>
    </row>
    <row r="400" spans="1:43">
      <c r="A400" s="292">
        <v>9781776540136</v>
      </c>
      <c r="B400" s="213" t="s">
        <v>2866</v>
      </c>
      <c r="C400" s="225">
        <v>9.5</v>
      </c>
      <c r="E400" s="279"/>
      <c r="F400" s="211"/>
      <c r="G400" s="279"/>
      <c r="H400" s="211"/>
      <c r="I400" s="211"/>
      <c r="J400" s="211"/>
      <c r="K400" s="211"/>
      <c r="L400" s="211"/>
      <c r="M400" s="211"/>
      <c r="N400" s="211"/>
      <c r="O400" s="211"/>
      <c r="P400" s="211"/>
      <c r="Q400" s="211"/>
      <c r="R400" s="211"/>
      <c r="S400" s="211"/>
      <c r="T400" s="211"/>
      <c r="U400" s="211"/>
      <c r="V400" s="211"/>
      <c r="W400" s="211"/>
      <c r="X400" s="211"/>
      <c r="Y400" s="211"/>
      <c r="Z400" s="211"/>
      <c r="AA400" s="211"/>
      <c r="AB400" s="211"/>
      <c r="AC400" s="211"/>
      <c r="AD400" s="211"/>
      <c r="AE400" s="211"/>
      <c r="AF400" s="211"/>
      <c r="AG400" s="211"/>
      <c r="AH400" s="211"/>
      <c r="AI400" s="211"/>
      <c r="AJ400" s="211"/>
      <c r="AK400" s="211"/>
      <c r="AL400" s="211"/>
      <c r="AM400" s="211"/>
      <c r="AN400" s="211"/>
      <c r="AO400" s="211"/>
      <c r="AP400" s="211"/>
      <c r="AQ400" s="211"/>
    </row>
    <row r="401" spans="1:43">
      <c r="A401" s="292">
        <v>9781776540143</v>
      </c>
      <c r="B401" s="213" t="s">
        <v>2867</v>
      </c>
      <c r="C401" s="225">
        <v>9.5</v>
      </c>
      <c r="E401" s="279"/>
      <c r="F401" s="211"/>
      <c r="G401" s="279"/>
      <c r="H401" s="211"/>
      <c r="I401" s="211"/>
      <c r="J401" s="211"/>
      <c r="K401" s="211"/>
      <c r="L401" s="211"/>
      <c r="M401" s="211"/>
      <c r="N401" s="211"/>
      <c r="O401" s="211"/>
      <c r="P401" s="211"/>
      <c r="Q401" s="211"/>
      <c r="R401" s="211"/>
      <c r="S401" s="211"/>
      <c r="T401" s="211"/>
      <c r="U401" s="211"/>
      <c r="V401" s="211"/>
      <c r="W401" s="211"/>
      <c r="X401" s="211"/>
      <c r="Y401" s="211"/>
      <c r="Z401" s="211"/>
      <c r="AA401" s="211"/>
      <c r="AB401" s="211"/>
      <c r="AC401" s="211"/>
      <c r="AD401" s="211"/>
      <c r="AE401" s="211"/>
      <c r="AF401" s="211"/>
      <c r="AG401" s="211"/>
      <c r="AH401" s="211"/>
      <c r="AI401" s="211"/>
      <c r="AJ401" s="211"/>
      <c r="AK401" s="211"/>
      <c r="AL401" s="211"/>
      <c r="AM401" s="211"/>
      <c r="AN401" s="211"/>
      <c r="AO401" s="211"/>
      <c r="AP401" s="211"/>
      <c r="AQ401" s="211"/>
    </row>
    <row r="402" spans="1:43">
      <c r="A402" s="293">
        <v>9781776540150</v>
      </c>
      <c r="B402" s="219" t="s">
        <v>2868</v>
      </c>
      <c r="C402" s="225">
        <v>9.5</v>
      </c>
      <c r="E402" s="279"/>
      <c r="F402" s="211"/>
      <c r="G402" s="279"/>
      <c r="H402" s="211"/>
      <c r="I402" s="211"/>
      <c r="J402" s="211"/>
      <c r="K402" s="211"/>
      <c r="L402" s="211"/>
      <c r="M402" s="211"/>
      <c r="N402" s="211"/>
      <c r="O402" s="211"/>
      <c r="P402" s="211"/>
      <c r="Q402" s="211"/>
      <c r="R402" s="211"/>
      <c r="S402" s="211"/>
      <c r="T402" s="211"/>
      <c r="U402" s="211"/>
      <c r="V402" s="211"/>
      <c r="W402" s="211"/>
      <c r="X402" s="211"/>
      <c r="Y402" s="211"/>
      <c r="Z402" s="211"/>
      <c r="AA402" s="211"/>
      <c r="AB402" s="211"/>
      <c r="AC402" s="211"/>
      <c r="AD402" s="211"/>
      <c r="AE402" s="211"/>
      <c r="AF402" s="211"/>
      <c r="AG402" s="211"/>
      <c r="AH402" s="211"/>
      <c r="AI402" s="211"/>
      <c r="AJ402" s="211"/>
      <c r="AK402" s="211"/>
      <c r="AL402" s="211"/>
      <c r="AM402" s="211"/>
      <c r="AN402" s="211"/>
      <c r="AO402" s="211"/>
      <c r="AP402" s="211"/>
      <c r="AQ402" s="211"/>
    </row>
    <row r="403" spans="1:43">
      <c r="A403" s="297"/>
      <c r="B403" s="261"/>
      <c r="C403" s="262"/>
      <c r="E403" s="279"/>
      <c r="F403" s="211"/>
      <c r="G403" s="279"/>
      <c r="H403" s="211"/>
      <c r="I403" s="211"/>
      <c r="J403" s="211"/>
      <c r="K403" s="211"/>
      <c r="L403" s="211"/>
      <c r="M403" s="211"/>
      <c r="N403" s="211"/>
      <c r="O403" s="211"/>
      <c r="P403" s="211"/>
      <c r="Q403" s="211"/>
      <c r="R403" s="211"/>
      <c r="S403" s="211"/>
      <c r="T403" s="211"/>
      <c r="U403" s="211"/>
      <c r="V403" s="211"/>
      <c r="W403" s="211"/>
      <c r="X403" s="211"/>
      <c r="Y403" s="211"/>
      <c r="Z403" s="211"/>
      <c r="AA403" s="211"/>
      <c r="AB403" s="211"/>
      <c r="AC403" s="211"/>
      <c r="AD403" s="211"/>
      <c r="AE403" s="211"/>
      <c r="AF403" s="211"/>
      <c r="AG403" s="211"/>
      <c r="AH403" s="211"/>
      <c r="AI403" s="211"/>
      <c r="AJ403" s="211"/>
      <c r="AK403" s="211"/>
      <c r="AL403" s="211"/>
      <c r="AM403" s="211"/>
      <c r="AN403" s="211"/>
      <c r="AO403" s="211"/>
      <c r="AP403" s="211"/>
      <c r="AQ403" s="211"/>
    </row>
    <row r="404" spans="1:43">
      <c r="A404" s="296">
        <v>9781776543380</v>
      </c>
      <c r="B404" s="221" t="s">
        <v>2869</v>
      </c>
      <c r="C404" s="226">
        <v>71.95</v>
      </c>
      <c r="D404" s="248" t="s">
        <v>1135</v>
      </c>
    </row>
    <row r="405" spans="1:43">
      <c r="A405" s="292">
        <v>9781776850839</v>
      </c>
      <c r="B405" s="213" t="s">
        <v>2870</v>
      </c>
      <c r="C405" s="225">
        <v>9.9499999999999993</v>
      </c>
      <c r="D405" s="248" t="s">
        <v>1135</v>
      </c>
      <c r="E405" s="279"/>
      <c r="F405" s="211"/>
      <c r="G405" s="279"/>
      <c r="H405" s="211"/>
      <c r="I405" s="211"/>
      <c r="J405" s="211"/>
      <c r="K405" s="211"/>
      <c r="L405" s="211"/>
      <c r="M405" s="211"/>
      <c r="N405" s="211"/>
      <c r="O405" s="211"/>
      <c r="P405" s="211"/>
      <c r="Q405" s="211"/>
      <c r="R405" s="211"/>
      <c r="S405" s="211"/>
      <c r="T405" s="211"/>
      <c r="U405" s="211"/>
      <c r="V405" s="211"/>
      <c r="W405" s="211"/>
      <c r="X405" s="211"/>
      <c r="Y405" s="211"/>
      <c r="Z405" s="211"/>
      <c r="AA405" s="211"/>
      <c r="AB405" s="211"/>
      <c r="AC405" s="211"/>
      <c r="AD405" s="211"/>
      <c r="AE405" s="211"/>
      <c r="AF405" s="211"/>
      <c r="AG405" s="211"/>
      <c r="AH405" s="211"/>
      <c r="AI405" s="211"/>
      <c r="AJ405" s="211"/>
      <c r="AK405" s="211"/>
      <c r="AL405" s="211"/>
      <c r="AM405" s="211"/>
      <c r="AN405" s="211"/>
      <c r="AO405" s="211"/>
      <c r="AP405" s="211"/>
      <c r="AQ405" s="211"/>
    </row>
    <row r="406" spans="1:43">
      <c r="A406" s="292">
        <v>9781776850877</v>
      </c>
      <c r="B406" s="213" t="s">
        <v>2871</v>
      </c>
      <c r="C406" s="225">
        <v>9.9499999999999993</v>
      </c>
      <c r="D406" s="248" t="s">
        <v>1135</v>
      </c>
      <c r="E406" s="279"/>
      <c r="F406" s="211"/>
      <c r="G406" s="279"/>
      <c r="H406" s="211"/>
      <c r="I406" s="211"/>
      <c r="J406" s="211"/>
      <c r="K406" s="211"/>
      <c r="L406" s="211"/>
      <c r="M406" s="211"/>
      <c r="N406" s="211"/>
      <c r="O406" s="211"/>
      <c r="P406" s="211"/>
      <c r="Q406" s="211"/>
      <c r="R406" s="211"/>
      <c r="S406" s="211"/>
      <c r="T406" s="211"/>
      <c r="U406" s="211"/>
      <c r="V406" s="211"/>
      <c r="W406" s="211"/>
      <c r="X406" s="211"/>
      <c r="Y406" s="211"/>
      <c r="Z406" s="211"/>
      <c r="AA406" s="211"/>
      <c r="AB406" s="211"/>
      <c r="AC406" s="211"/>
      <c r="AD406" s="211"/>
      <c r="AE406" s="211"/>
      <c r="AF406" s="211"/>
      <c r="AG406" s="211"/>
      <c r="AH406" s="211"/>
      <c r="AI406" s="211"/>
      <c r="AJ406" s="211"/>
      <c r="AK406" s="211"/>
      <c r="AL406" s="211"/>
      <c r="AM406" s="211"/>
      <c r="AN406" s="211"/>
      <c r="AO406" s="211"/>
      <c r="AP406" s="211"/>
      <c r="AQ406" s="211"/>
    </row>
    <row r="407" spans="1:43">
      <c r="A407" s="292">
        <v>9781776850891</v>
      </c>
      <c r="B407" s="213" t="s">
        <v>2872</v>
      </c>
      <c r="C407" s="225">
        <v>9.9499999999999993</v>
      </c>
      <c r="D407" s="248" t="s">
        <v>1135</v>
      </c>
      <c r="E407" s="279"/>
      <c r="F407" s="211"/>
      <c r="G407" s="279"/>
      <c r="H407" s="211"/>
      <c r="I407" s="211"/>
      <c r="J407" s="211"/>
      <c r="K407" s="211"/>
      <c r="L407" s="211"/>
      <c r="M407" s="211"/>
      <c r="N407" s="211"/>
      <c r="O407" s="211"/>
      <c r="P407" s="211"/>
      <c r="Q407" s="211"/>
      <c r="R407" s="211"/>
      <c r="S407" s="211"/>
      <c r="T407" s="211"/>
      <c r="U407" s="211"/>
      <c r="V407" s="211"/>
      <c r="W407" s="211"/>
      <c r="X407" s="211"/>
      <c r="Y407" s="211"/>
      <c r="Z407" s="211"/>
      <c r="AA407" s="211"/>
      <c r="AB407" s="211"/>
      <c r="AC407" s="211"/>
      <c r="AD407" s="211"/>
      <c r="AE407" s="211"/>
      <c r="AF407" s="211"/>
      <c r="AG407" s="211"/>
      <c r="AH407" s="211"/>
      <c r="AI407" s="211"/>
      <c r="AJ407" s="211"/>
      <c r="AK407" s="211"/>
      <c r="AL407" s="211"/>
      <c r="AM407" s="211"/>
      <c r="AN407" s="211"/>
      <c r="AO407" s="211"/>
      <c r="AP407" s="211"/>
      <c r="AQ407" s="211"/>
    </row>
    <row r="408" spans="1:43">
      <c r="A408" s="292">
        <v>9781776850921</v>
      </c>
      <c r="B408" s="213" t="s">
        <v>2873</v>
      </c>
      <c r="C408" s="225">
        <v>9.9499999999999993</v>
      </c>
      <c r="D408" s="248" t="s">
        <v>1135</v>
      </c>
      <c r="E408" s="279"/>
      <c r="F408" s="211"/>
      <c r="G408" s="279"/>
      <c r="H408" s="211"/>
      <c r="I408" s="211"/>
      <c r="J408" s="211"/>
      <c r="K408" s="211"/>
      <c r="L408" s="211"/>
      <c r="M408" s="211"/>
      <c r="N408" s="211"/>
      <c r="O408" s="211"/>
      <c r="P408" s="211"/>
      <c r="Q408" s="211"/>
      <c r="R408" s="211"/>
      <c r="S408" s="211"/>
      <c r="T408" s="211"/>
      <c r="U408" s="211"/>
      <c r="V408" s="211"/>
      <c r="W408" s="211"/>
      <c r="X408" s="211"/>
      <c r="Y408" s="211"/>
      <c r="Z408" s="211"/>
      <c r="AA408" s="211"/>
      <c r="AB408" s="211"/>
      <c r="AC408" s="211"/>
      <c r="AD408" s="211"/>
      <c r="AE408" s="211"/>
      <c r="AF408" s="211"/>
      <c r="AG408" s="211"/>
      <c r="AH408" s="211"/>
      <c r="AI408" s="211"/>
      <c r="AJ408" s="211"/>
      <c r="AK408" s="211"/>
      <c r="AL408" s="211"/>
      <c r="AM408" s="211"/>
      <c r="AN408" s="211"/>
      <c r="AO408" s="211"/>
      <c r="AP408" s="211"/>
      <c r="AQ408" s="211"/>
    </row>
    <row r="409" spans="1:43">
      <c r="A409" s="292">
        <v>9781776851119</v>
      </c>
      <c r="B409" s="213" t="s">
        <v>2874</v>
      </c>
      <c r="C409" s="225">
        <v>9.9499999999999993</v>
      </c>
      <c r="D409" s="248" t="s">
        <v>1135</v>
      </c>
      <c r="E409" s="279"/>
      <c r="F409" s="211"/>
      <c r="G409" s="279"/>
      <c r="H409" s="211"/>
      <c r="I409" s="211"/>
      <c r="J409" s="211"/>
      <c r="K409" s="211"/>
      <c r="L409" s="211"/>
      <c r="M409" s="211"/>
      <c r="N409" s="211"/>
      <c r="O409" s="211"/>
      <c r="P409" s="211"/>
      <c r="Q409" s="211"/>
      <c r="R409" s="211"/>
      <c r="S409" s="211"/>
      <c r="T409" s="211"/>
      <c r="U409" s="211"/>
      <c r="V409" s="211"/>
      <c r="W409" s="211"/>
      <c r="X409" s="211"/>
      <c r="Y409" s="211"/>
      <c r="Z409" s="211"/>
      <c r="AA409" s="211"/>
      <c r="AB409" s="211"/>
      <c r="AC409" s="211"/>
      <c r="AD409" s="211"/>
      <c r="AE409" s="211"/>
      <c r="AF409" s="211"/>
      <c r="AG409" s="211"/>
      <c r="AH409" s="211"/>
      <c r="AI409" s="211"/>
      <c r="AJ409" s="211"/>
      <c r="AK409" s="211"/>
      <c r="AL409" s="211"/>
      <c r="AM409" s="211"/>
      <c r="AN409" s="211"/>
      <c r="AO409" s="211"/>
      <c r="AP409" s="211"/>
      <c r="AQ409" s="211"/>
    </row>
    <row r="410" spans="1:43">
      <c r="A410" s="292">
        <v>9781776854486</v>
      </c>
      <c r="B410" s="213" t="s">
        <v>2875</v>
      </c>
      <c r="C410" s="225">
        <v>9.9499999999999993</v>
      </c>
      <c r="D410" s="248" t="s">
        <v>1135</v>
      </c>
      <c r="E410" s="279"/>
      <c r="F410" s="211"/>
      <c r="G410" s="279"/>
      <c r="H410" s="211"/>
      <c r="I410" s="211"/>
      <c r="J410" s="211"/>
      <c r="K410" s="211"/>
      <c r="L410" s="211"/>
      <c r="M410" s="211"/>
      <c r="N410" s="211"/>
      <c r="O410" s="211"/>
      <c r="P410" s="211"/>
      <c r="Q410" s="211"/>
      <c r="R410" s="211"/>
      <c r="S410" s="211"/>
      <c r="T410" s="211"/>
      <c r="U410" s="211"/>
      <c r="V410" s="211"/>
      <c r="W410" s="211"/>
      <c r="X410" s="211"/>
      <c r="Y410" s="211"/>
      <c r="Z410" s="211"/>
      <c r="AA410" s="211"/>
      <c r="AB410" s="211"/>
      <c r="AC410" s="211"/>
      <c r="AD410" s="211"/>
      <c r="AE410" s="211"/>
      <c r="AF410" s="211"/>
      <c r="AG410" s="211"/>
      <c r="AH410" s="211"/>
      <c r="AI410" s="211"/>
      <c r="AJ410" s="211"/>
      <c r="AK410" s="211"/>
      <c r="AL410" s="211"/>
      <c r="AM410" s="211"/>
      <c r="AN410" s="211"/>
      <c r="AO410" s="211"/>
      <c r="AP410" s="211"/>
      <c r="AQ410" s="211"/>
    </row>
    <row r="411" spans="1:43">
      <c r="A411" s="292">
        <v>9781776854509</v>
      </c>
      <c r="B411" s="213" t="s">
        <v>2876</v>
      </c>
      <c r="C411" s="225">
        <v>9.9499999999999993</v>
      </c>
      <c r="D411" s="248" t="s">
        <v>1135</v>
      </c>
      <c r="E411" s="279"/>
      <c r="F411" s="211"/>
      <c r="G411" s="279"/>
      <c r="H411" s="211"/>
      <c r="I411" s="211"/>
      <c r="J411" s="211"/>
      <c r="K411" s="211"/>
      <c r="L411" s="211"/>
      <c r="M411" s="211"/>
      <c r="N411" s="211"/>
      <c r="O411" s="211"/>
      <c r="P411" s="211"/>
      <c r="Q411" s="211"/>
      <c r="R411" s="211"/>
      <c r="S411" s="211"/>
      <c r="T411" s="211"/>
      <c r="U411" s="211"/>
      <c r="V411" s="211"/>
      <c r="W411" s="211"/>
      <c r="X411" s="211"/>
      <c r="Y411" s="211"/>
      <c r="Z411" s="211"/>
      <c r="AA411" s="211"/>
      <c r="AB411" s="211"/>
      <c r="AC411" s="211"/>
      <c r="AD411" s="211"/>
      <c r="AE411" s="211"/>
      <c r="AF411" s="211"/>
      <c r="AG411" s="211"/>
      <c r="AH411" s="211"/>
      <c r="AI411" s="211"/>
      <c r="AJ411" s="211"/>
      <c r="AK411" s="211"/>
      <c r="AL411" s="211"/>
      <c r="AM411" s="211"/>
      <c r="AN411" s="211"/>
      <c r="AO411" s="211"/>
      <c r="AP411" s="211"/>
      <c r="AQ411" s="211"/>
    </row>
    <row r="412" spans="1:43">
      <c r="A412" s="292">
        <v>9781776854561</v>
      </c>
      <c r="B412" s="219" t="s">
        <v>2877</v>
      </c>
      <c r="C412" s="225">
        <v>9.9499999999999993</v>
      </c>
      <c r="D412" s="248" t="s">
        <v>1135</v>
      </c>
      <c r="E412" s="279"/>
      <c r="F412" s="211"/>
      <c r="G412" s="279"/>
      <c r="H412" s="211"/>
      <c r="I412" s="211"/>
      <c r="J412" s="211"/>
      <c r="K412" s="211"/>
      <c r="L412" s="211"/>
      <c r="M412" s="211"/>
      <c r="N412" s="211"/>
      <c r="O412" s="211"/>
      <c r="P412" s="211"/>
      <c r="Q412" s="211"/>
      <c r="R412" s="211"/>
      <c r="S412" s="211"/>
      <c r="T412" s="211"/>
      <c r="U412" s="211"/>
      <c r="V412" s="211"/>
      <c r="W412" s="211"/>
      <c r="X412" s="211"/>
      <c r="Y412" s="211"/>
      <c r="Z412" s="211"/>
      <c r="AA412" s="211"/>
      <c r="AB412" s="211"/>
      <c r="AC412" s="211"/>
      <c r="AD412" s="211"/>
      <c r="AE412" s="211"/>
      <c r="AF412" s="211"/>
      <c r="AG412" s="211"/>
      <c r="AH412" s="211"/>
      <c r="AI412" s="211"/>
      <c r="AJ412" s="211"/>
      <c r="AK412" s="211"/>
      <c r="AL412" s="211"/>
      <c r="AM412" s="211"/>
      <c r="AN412" s="211"/>
      <c r="AO412" s="211"/>
      <c r="AP412" s="211"/>
      <c r="AQ412" s="211"/>
    </row>
    <row r="413" spans="1:43">
      <c r="A413" s="289"/>
      <c r="B413" s="250"/>
      <c r="C413" s="251"/>
      <c r="D413" s="252"/>
      <c r="E413" s="280"/>
      <c r="F413" s="252"/>
      <c r="G413" s="280"/>
      <c r="H413" s="280"/>
      <c r="I413" s="280"/>
      <c r="J413" s="280"/>
      <c r="K413" s="280"/>
      <c r="L413" s="280"/>
      <c r="M413" s="280"/>
      <c r="N413" s="252"/>
      <c r="O413" s="252"/>
      <c r="P413" s="252"/>
      <c r="Q413" s="252"/>
      <c r="R413" s="252"/>
      <c r="S413" s="252"/>
      <c r="T413" s="252"/>
      <c r="U413" s="252"/>
      <c r="V413" s="252"/>
      <c r="W413" s="252"/>
      <c r="X413" s="252"/>
      <c r="Y413" s="252"/>
      <c r="Z413" s="252"/>
      <c r="AA413" s="252"/>
      <c r="AB413" s="252"/>
      <c r="AC413" s="252"/>
      <c r="AD413" s="252"/>
      <c r="AE413" s="252"/>
      <c r="AF413" s="252"/>
      <c r="AG413" s="252"/>
      <c r="AH413" s="252"/>
      <c r="AI413" s="252"/>
      <c r="AJ413" s="252"/>
      <c r="AK413" s="252"/>
      <c r="AL413" s="252"/>
      <c r="AM413" s="252"/>
      <c r="AN413" s="252"/>
      <c r="AO413" s="252"/>
      <c r="AP413" s="252"/>
      <c r="AQ413" s="252"/>
    </row>
    <row r="414" spans="1:43">
      <c r="A414" s="291" t="s">
        <v>2878</v>
      </c>
      <c r="B414" s="249"/>
      <c r="C414" s="254"/>
    </row>
    <row r="415" spans="1:43">
      <c r="A415" s="292">
        <v>9781776543472</v>
      </c>
      <c r="B415" s="213" t="s">
        <v>2879</v>
      </c>
      <c r="C415" s="266">
        <v>499</v>
      </c>
      <c r="D415" s="270"/>
      <c r="F415" s="211"/>
      <c r="G415" s="279"/>
      <c r="H415" s="211"/>
      <c r="I415" s="211"/>
      <c r="J415" s="211"/>
      <c r="K415" s="211"/>
      <c r="L415" s="211"/>
      <c r="M415" s="211"/>
      <c r="N415" s="211"/>
      <c r="O415" s="211"/>
      <c r="P415" s="211"/>
      <c r="Q415" s="211"/>
      <c r="R415" s="211"/>
      <c r="S415" s="211"/>
      <c r="T415" s="211"/>
      <c r="U415" s="211"/>
      <c r="V415" s="211"/>
      <c r="W415" s="211"/>
      <c r="X415" s="211"/>
      <c r="Y415" s="211"/>
      <c r="Z415" s="211"/>
      <c r="AA415" s="211"/>
      <c r="AB415" s="211"/>
      <c r="AC415" s="211"/>
      <c r="AD415" s="211"/>
      <c r="AE415" s="211"/>
      <c r="AF415" s="211"/>
      <c r="AG415" s="211"/>
      <c r="AH415" s="211"/>
      <c r="AI415" s="211"/>
      <c r="AJ415" s="211"/>
      <c r="AK415" s="211"/>
      <c r="AL415" s="211"/>
      <c r="AM415" s="211"/>
      <c r="AN415" s="211"/>
      <c r="AO415" s="211"/>
      <c r="AP415" s="211"/>
      <c r="AQ415" s="211"/>
    </row>
    <row r="416" spans="1:43">
      <c r="A416" s="293">
        <v>9781776930128</v>
      </c>
      <c r="B416" s="219" t="s">
        <v>2880</v>
      </c>
      <c r="C416" s="266">
        <v>2699</v>
      </c>
      <c r="D416" s="270"/>
      <c r="F416" s="211"/>
      <c r="G416" s="279"/>
      <c r="H416" s="211"/>
      <c r="I416" s="211"/>
      <c r="J416" s="211"/>
      <c r="K416" s="211"/>
      <c r="L416" s="211"/>
      <c r="M416" s="211"/>
      <c r="N416" s="211"/>
      <c r="O416" s="211"/>
      <c r="P416" s="211"/>
      <c r="Q416" s="211"/>
      <c r="R416" s="211"/>
      <c r="S416" s="211"/>
      <c r="T416" s="211"/>
      <c r="U416" s="211"/>
      <c r="V416" s="211"/>
      <c r="W416" s="211"/>
      <c r="X416" s="211"/>
      <c r="Y416" s="211"/>
      <c r="Z416" s="211"/>
      <c r="AA416" s="211"/>
      <c r="AB416" s="211"/>
      <c r="AC416" s="211"/>
      <c r="AD416" s="211"/>
      <c r="AE416" s="211"/>
      <c r="AF416" s="211"/>
      <c r="AG416" s="211"/>
      <c r="AH416" s="211"/>
      <c r="AI416" s="211"/>
      <c r="AJ416" s="211"/>
      <c r="AK416" s="211"/>
      <c r="AL416" s="211"/>
      <c r="AM416" s="211"/>
      <c r="AN416" s="211"/>
      <c r="AO416" s="211"/>
      <c r="AP416" s="211"/>
      <c r="AQ416" s="211"/>
    </row>
    <row r="417" spans="1:43">
      <c r="A417" s="289"/>
      <c r="B417" s="250"/>
      <c r="C417" s="251"/>
      <c r="D417" s="252"/>
      <c r="E417" s="280"/>
      <c r="F417" s="252"/>
      <c r="G417" s="280"/>
      <c r="H417" s="252"/>
      <c r="I417" s="252"/>
      <c r="J417" s="252"/>
      <c r="K417" s="252"/>
      <c r="L417" s="252"/>
      <c r="M417" s="252"/>
      <c r="N417" s="252"/>
      <c r="O417" s="252"/>
      <c r="P417" s="252"/>
      <c r="Q417" s="252"/>
      <c r="R417" s="252"/>
      <c r="S417" s="252"/>
      <c r="T417" s="252"/>
      <c r="U417" s="252"/>
      <c r="V417" s="252"/>
      <c r="W417" s="252"/>
      <c r="X417" s="252"/>
      <c r="Y417" s="252"/>
      <c r="Z417" s="252"/>
      <c r="AA417" s="252"/>
      <c r="AB417" s="252"/>
      <c r="AC417" s="252"/>
      <c r="AD417" s="252"/>
      <c r="AE417" s="252"/>
      <c r="AF417" s="252"/>
      <c r="AG417" s="252"/>
      <c r="AH417" s="252"/>
      <c r="AI417" s="252"/>
      <c r="AJ417" s="252"/>
      <c r="AK417" s="252"/>
      <c r="AL417" s="252"/>
      <c r="AM417" s="252"/>
      <c r="AN417" s="252"/>
      <c r="AO417" s="252"/>
      <c r="AP417" s="252"/>
      <c r="AQ417" s="252"/>
    </row>
    <row r="418" spans="1:43" ht="11.25" customHeight="1">
      <c r="A418" s="296">
        <v>9781877490859</v>
      </c>
      <c r="B418" s="221" t="s">
        <v>2881</v>
      </c>
      <c r="C418" s="226">
        <v>71.95</v>
      </c>
    </row>
    <row r="419" spans="1:43">
      <c r="A419" s="292">
        <v>9781877363320</v>
      </c>
      <c r="B419" s="213" t="s">
        <v>2882</v>
      </c>
      <c r="C419" s="225">
        <v>9.5</v>
      </c>
      <c r="E419" s="279"/>
      <c r="F419" s="211"/>
      <c r="G419" s="279"/>
      <c r="H419" s="211"/>
      <c r="I419" s="211"/>
      <c r="J419" s="211"/>
      <c r="K419" s="211"/>
      <c r="L419" s="211"/>
      <c r="M419" s="211"/>
      <c r="N419" s="211"/>
      <c r="O419" s="211"/>
      <c r="P419" s="211"/>
      <c r="Q419" s="211"/>
      <c r="R419" s="211"/>
      <c r="S419" s="211"/>
      <c r="T419" s="211"/>
      <c r="U419" s="211"/>
      <c r="V419" s="211"/>
      <c r="W419" s="211"/>
      <c r="X419" s="211"/>
      <c r="Y419" s="211"/>
      <c r="Z419" s="211"/>
      <c r="AA419" s="211"/>
      <c r="AB419" s="211"/>
      <c r="AC419" s="211"/>
      <c r="AD419" s="211"/>
      <c r="AE419" s="211"/>
      <c r="AF419" s="211"/>
      <c r="AG419" s="211"/>
      <c r="AH419" s="211"/>
      <c r="AI419" s="211"/>
      <c r="AJ419" s="211"/>
      <c r="AK419" s="211"/>
      <c r="AL419" s="211"/>
      <c r="AM419" s="211"/>
      <c r="AN419" s="211"/>
      <c r="AO419" s="211"/>
      <c r="AP419" s="211"/>
      <c r="AQ419" s="211"/>
    </row>
    <row r="420" spans="1:43">
      <c r="A420" s="292">
        <v>9781877363948</v>
      </c>
      <c r="B420" s="213" t="s">
        <v>2883</v>
      </c>
      <c r="C420" s="225">
        <v>9.5</v>
      </c>
      <c r="E420" s="279"/>
      <c r="F420" s="211"/>
      <c r="G420" s="279"/>
      <c r="H420" s="211"/>
      <c r="I420" s="211"/>
      <c r="J420" s="211"/>
      <c r="K420" s="211"/>
      <c r="L420" s="211"/>
      <c r="M420" s="211"/>
      <c r="N420" s="211"/>
      <c r="O420" s="211"/>
      <c r="P420" s="211"/>
      <c r="Q420" s="211"/>
      <c r="R420" s="211"/>
      <c r="S420" s="211"/>
      <c r="T420" s="211"/>
      <c r="U420" s="211"/>
      <c r="V420" s="211"/>
      <c r="W420" s="211"/>
      <c r="X420" s="211"/>
      <c r="Y420" s="211"/>
      <c r="Z420" s="211"/>
      <c r="AA420" s="211"/>
      <c r="AB420" s="211"/>
      <c r="AC420" s="211"/>
      <c r="AD420" s="211"/>
      <c r="AE420" s="211"/>
      <c r="AF420" s="211"/>
      <c r="AG420" s="211"/>
      <c r="AH420" s="211"/>
      <c r="AI420" s="211"/>
      <c r="AJ420" s="211"/>
      <c r="AK420" s="211"/>
      <c r="AL420" s="211"/>
      <c r="AM420" s="211"/>
      <c r="AN420" s="211"/>
      <c r="AO420" s="211"/>
      <c r="AP420" s="211"/>
      <c r="AQ420" s="211"/>
    </row>
    <row r="421" spans="1:43">
      <c r="A421" s="292">
        <v>9781877363344</v>
      </c>
      <c r="B421" s="213" t="s">
        <v>2884</v>
      </c>
      <c r="C421" s="225">
        <v>9.5</v>
      </c>
      <c r="E421" s="279"/>
      <c r="F421" s="211"/>
      <c r="G421" s="279"/>
      <c r="H421" s="211"/>
      <c r="I421" s="211"/>
      <c r="J421" s="211"/>
      <c r="K421" s="211"/>
      <c r="L421" s="211"/>
      <c r="M421" s="211"/>
      <c r="N421" s="211"/>
      <c r="O421" s="211"/>
      <c r="P421" s="211"/>
      <c r="Q421" s="211"/>
      <c r="R421" s="211"/>
      <c r="S421" s="211"/>
      <c r="T421" s="211"/>
      <c r="U421" s="211"/>
      <c r="V421" s="211"/>
      <c r="W421" s="211"/>
      <c r="X421" s="211"/>
      <c r="Y421" s="211"/>
      <c r="Z421" s="211"/>
      <c r="AA421" s="211"/>
      <c r="AB421" s="211"/>
      <c r="AC421" s="211"/>
      <c r="AD421" s="211"/>
      <c r="AE421" s="211"/>
      <c r="AF421" s="211"/>
      <c r="AG421" s="211"/>
      <c r="AH421" s="211"/>
      <c r="AI421" s="211"/>
      <c r="AJ421" s="211"/>
      <c r="AK421" s="211"/>
      <c r="AL421" s="211"/>
      <c r="AM421" s="211"/>
      <c r="AN421" s="211"/>
      <c r="AO421" s="211"/>
      <c r="AP421" s="211"/>
      <c r="AQ421" s="211"/>
    </row>
    <row r="422" spans="1:43">
      <c r="A422" s="292">
        <v>9781877363351</v>
      </c>
      <c r="B422" s="213" t="s">
        <v>2885</v>
      </c>
      <c r="C422" s="225">
        <v>9.5</v>
      </c>
      <c r="E422" s="279"/>
      <c r="F422" s="211"/>
      <c r="G422" s="279"/>
      <c r="H422" s="211"/>
      <c r="I422" s="211"/>
      <c r="J422" s="211"/>
      <c r="K422" s="211"/>
      <c r="L422" s="211"/>
      <c r="M422" s="211"/>
      <c r="N422" s="211"/>
      <c r="O422" s="211"/>
      <c r="P422" s="211"/>
      <c r="Q422" s="211"/>
      <c r="R422" s="211"/>
      <c r="S422" s="211"/>
      <c r="T422" s="211"/>
      <c r="U422" s="211"/>
      <c r="V422" s="211"/>
      <c r="W422" s="211"/>
      <c r="X422" s="211"/>
      <c r="Y422" s="211"/>
      <c r="Z422" s="211"/>
      <c r="AA422" s="211"/>
      <c r="AB422" s="211"/>
      <c r="AC422" s="211"/>
      <c r="AD422" s="211"/>
      <c r="AE422" s="211"/>
      <c r="AF422" s="211"/>
      <c r="AG422" s="211"/>
      <c r="AH422" s="211"/>
      <c r="AI422" s="211"/>
      <c r="AJ422" s="211"/>
      <c r="AK422" s="211"/>
      <c r="AL422" s="211"/>
      <c r="AM422" s="211"/>
      <c r="AN422" s="211"/>
      <c r="AO422" s="211"/>
      <c r="AP422" s="211"/>
      <c r="AQ422" s="211"/>
    </row>
    <row r="423" spans="1:43">
      <c r="A423" s="292">
        <v>9781877363368</v>
      </c>
      <c r="B423" s="213" t="s">
        <v>2886</v>
      </c>
      <c r="C423" s="225">
        <v>9.5</v>
      </c>
      <c r="E423" s="279"/>
      <c r="F423" s="211"/>
      <c r="G423" s="279"/>
      <c r="H423" s="211"/>
      <c r="I423" s="211"/>
      <c r="J423" s="211"/>
      <c r="K423" s="211"/>
      <c r="L423" s="211"/>
      <c r="M423" s="211"/>
      <c r="N423" s="211"/>
      <c r="O423" s="211"/>
      <c r="P423" s="211"/>
      <c r="Q423" s="211"/>
      <c r="R423" s="211"/>
      <c r="S423" s="211"/>
      <c r="T423" s="211"/>
      <c r="U423" s="211"/>
      <c r="V423" s="211"/>
      <c r="W423" s="211"/>
      <c r="X423" s="211"/>
      <c r="Y423" s="211"/>
      <c r="Z423" s="211"/>
      <c r="AA423" s="211"/>
      <c r="AB423" s="211"/>
      <c r="AC423" s="211"/>
      <c r="AD423" s="211"/>
      <c r="AE423" s="211"/>
      <c r="AF423" s="211"/>
      <c r="AG423" s="211"/>
      <c r="AH423" s="211"/>
      <c r="AI423" s="211"/>
      <c r="AJ423" s="211"/>
      <c r="AK423" s="211"/>
      <c r="AL423" s="211"/>
      <c r="AM423" s="211"/>
      <c r="AN423" s="211"/>
      <c r="AO423" s="211"/>
      <c r="AP423" s="211"/>
      <c r="AQ423" s="211"/>
    </row>
    <row r="424" spans="1:43">
      <c r="A424" s="292">
        <v>9781877363375</v>
      </c>
      <c r="B424" s="213" t="s">
        <v>2887</v>
      </c>
      <c r="C424" s="225">
        <v>9.5</v>
      </c>
      <c r="E424" s="279"/>
      <c r="F424" s="211"/>
      <c r="G424" s="279"/>
      <c r="H424" s="211"/>
      <c r="I424" s="211"/>
      <c r="J424" s="211"/>
      <c r="K424" s="211"/>
      <c r="L424" s="211"/>
      <c r="M424" s="211"/>
      <c r="N424" s="211"/>
      <c r="O424" s="211"/>
      <c r="P424" s="211"/>
      <c r="Q424" s="211"/>
      <c r="R424" s="211"/>
      <c r="S424" s="211"/>
      <c r="T424" s="211"/>
      <c r="U424" s="211"/>
      <c r="V424" s="211"/>
      <c r="W424" s="211"/>
      <c r="X424" s="211"/>
      <c r="Y424" s="211"/>
      <c r="Z424" s="211"/>
      <c r="AA424" s="211"/>
      <c r="AB424" s="211"/>
      <c r="AC424" s="211"/>
      <c r="AD424" s="211"/>
      <c r="AE424" s="211"/>
      <c r="AF424" s="211"/>
      <c r="AG424" s="211"/>
      <c r="AH424" s="211"/>
      <c r="AI424" s="211"/>
      <c r="AJ424" s="211"/>
      <c r="AK424" s="211"/>
      <c r="AL424" s="211"/>
      <c r="AM424" s="211"/>
      <c r="AN424" s="211"/>
      <c r="AO424" s="211"/>
      <c r="AP424" s="211"/>
      <c r="AQ424" s="211"/>
    </row>
    <row r="425" spans="1:43">
      <c r="A425" s="292">
        <v>9781877363924</v>
      </c>
      <c r="B425" s="213" t="s">
        <v>2888</v>
      </c>
      <c r="C425" s="225">
        <v>9.5</v>
      </c>
      <c r="E425" s="279"/>
      <c r="F425" s="211"/>
      <c r="G425" s="279"/>
      <c r="H425" s="211"/>
      <c r="I425" s="211"/>
      <c r="J425" s="211"/>
      <c r="K425" s="211"/>
      <c r="L425" s="211"/>
      <c r="M425" s="211"/>
      <c r="N425" s="211"/>
      <c r="O425" s="211"/>
      <c r="P425" s="211"/>
      <c r="Q425" s="211"/>
      <c r="R425" s="211"/>
      <c r="S425" s="211"/>
      <c r="T425" s="211"/>
      <c r="U425" s="211"/>
      <c r="V425" s="211"/>
      <c r="W425" s="211"/>
      <c r="X425" s="211"/>
      <c r="Y425" s="211"/>
      <c r="Z425" s="211"/>
      <c r="AA425" s="211"/>
      <c r="AB425" s="211"/>
      <c r="AC425" s="211"/>
      <c r="AD425" s="211"/>
      <c r="AE425" s="211"/>
      <c r="AF425" s="211"/>
      <c r="AG425" s="211"/>
      <c r="AH425" s="211"/>
      <c r="AI425" s="211"/>
      <c r="AJ425" s="211"/>
      <c r="AK425" s="211"/>
      <c r="AL425" s="211"/>
      <c r="AM425" s="211"/>
      <c r="AN425" s="211"/>
      <c r="AO425" s="211"/>
      <c r="AP425" s="211"/>
      <c r="AQ425" s="211"/>
    </row>
    <row r="426" spans="1:43">
      <c r="A426" s="293">
        <v>9781877363399</v>
      </c>
      <c r="B426" s="219" t="s">
        <v>2889</v>
      </c>
      <c r="C426" s="225">
        <v>9.5</v>
      </c>
      <c r="E426" s="279"/>
      <c r="F426" s="211"/>
      <c r="G426" s="279"/>
      <c r="H426" s="211"/>
      <c r="I426" s="211"/>
      <c r="J426" s="211"/>
      <c r="K426" s="211"/>
      <c r="L426" s="211"/>
      <c r="M426" s="211"/>
      <c r="N426" s="211"/>
      <c r="O426" s="211"/>
      <c r="P426" s="211"/>
      <c r="Q426" s="211"/>
      <c r="R426" s="211"/>
      <c r="S426" s="211"/>
      <c r="T426" s="211"/>
      <c r="U426" s="211"/>
      <c r="V426" s="211"/>
      <c r="W426" s="211"/>
      <c r="X426" s="211"/>
      <c r="Y426" s="211"/>
      <c r="Z426" s="211"/>
      <c r="AA426" s="211"/>
      <c r="AB426" s="211"/>
      <c r="AC426" s="211"/>
      <c r="AD426" s="211"/>
      <c r="AE426" s="211"/>
      <c r="AF426" s="211"/>
      <c r="AG426" s="211"/>
      <c r="AH426" s="211"/>
      <c r="AI426" s="211"/>
      <c r="AJ426" s="211"/>
      <c r="AK426" s="211"/>
      <c r="AL426" s="211"/>
      <c r="AM426" s="211"/>
      <c r="AN426" s="211"/>
      <c r="AO426" s="211"/>
      <c r="AP426" s="211"/>
      <c r="AQ426" s="211"/>
    </row>
    <row r="427" spans="1:43">
      <c r="A427" s="289"/>
      <c r="B427" s="250"/>
      <c r="C427" s="251"/>
      <c r="D427" s="252"/>
      <c r="E427" s="280"/>
      <c r="F427" s="252"/>
      <c r="G427" s="280"/>
      <c r="H427" s="252"/>
      <c r="I427" s="252"/>
      <c r="J427" s="252"/>
      <c r="K427" s="252"/>
      <c r="L427" s="252"/>
      <c r="M427" s="252"/>
      <c r="N427" s="252"/>
      <c r="O427" s="252"/>
      <c r="P427" s="252"/>
      <c r="Q427" s="252"/>
      <c r="R427" s="252"/>
      <c r="S427" s="252"/>
      <c r="T427" s="252"/>
      <c r="U427" s="252"/>
      <c r="V427" s="252"/>
      <c r="W427" s="252"/>
      <c r="X427" s="252"/>
      <c r="Y427" s="252"/>
      <c r="Z427" s="252"/>
      <c r="AA427" s="252"/>
      <c r="AB427" s="252"/>
      <c r="AC427" s="252"/>
      <c r="AD427" s="252"/>
      <c r="AE427" s="252"/>
      <c r="AF427" s="252"/>
      <c r="AG427" s="252"/>
      <c r="AH427" s="252"/>
      <c r="AI427" s="252"/>
      <c r="AJ427" s="252"/>
      <c r="AK427" s="252"/>
      <c r="AL427" s="252"/>
      <c r="AM427" s="252"/>
      <c r="AN427" s="252"/>
      <c r="AO427" s="252"/>
      <c r="AP427" s="252"/>
      <c r="AQ427" s="252"/>
    </row>
    <row r="428" spans="1:43" ht="11.25" customHeight="1">
      <c r="A428" s="296">
        <v>9781877490866</v>
      </c>
      <c r="B428" s="221" t="s">
        <v>2890</v>
      </c>
      <c r="C428" s="226">
        <v>71.95</v>
      </c>
    </row>
    <row r="429" spans="1:43">
      <c r="A429" s="292">
        <v>9781877419140</v>
      </c>
      <c r="B429" s="213" t="s">
        <v>2891</v>
      </c>
      <c r="C429" s="225">
        <v>9.5</v>
      </c>
      <c r="E429" s="279"/>
      <c r="F429" s="211"/>
      <c r="G429" s="279"/>
      <c r="H429" s="211"/>
      <c r="I429" s="211"/>
      <c r="J429" s="211"/>
      <c r="K429" s="211"/>
      <c r="L429" s="211"/>
      <c r="M429" s="211"/>
      <c r="N429" s="211"/>
      <c r="O429" s="211"/>
      <c r="P429" s="211"/>
      <c r="Q429" s="211"/>
      <c r="R429" s="211"/>
      <c r="S429" s="211"/>
      <c r="T429" s="211"/>
      <c r="U429" s="211"/>
      <c r="V429" s="211"/>
      <c r="W429" s="211"/>
      <c r="X429" s="211"/>
      <c r="Y429" s="211"/>
      <c r="Z429" s="211"/>
      <c r="AA429" s="211"/>
      <c r="AB429" s="211"/>
      <c r="AC429" s="211"/>
      <c r="AD429" s="211"/>
      <c r="AE429" s="211"/>
      <c r="AF429" s="211"/>
      <c r="AG429" s="211"/>
      <c r="AH429" s="211"/>
      <c r="AI429" s="211"/>
      <c r="AJ429" s="211"/>
      <c r="AK429" s="211"/>
      <c r="AL429" s="211"/>
      <c r="AM429" s="211"/>
      <c r="AN429" s="211"/>
      <c r="AO429" s="211"/>
      <c r="AP429" s="211"/>
      <c r="AQ429" s="211"/>
    </row>
    <row r="430" spans="1:43">
      <c r="A430" s="292">
        <v>9781877419164</v>
      </c>
      <c r="B430" s="213" t="s">
        <v>2892</v>
      </c>
      <c r="C430" s="225">
        <v>9.5</v>
      </c>
      <c r="E430" s="279"/>
      <c r="F430" s="211"/>
      <c r="G430" s="279"/>
      <c r="H430" s="211"/>
      <c r="I430" s="211"/>
      <c r="J430" s="211"/>
      <c r="K430" s="211"/>
      <c r="L430" s="211"/>
      <c r="M430" s="211"/>
      <c r="N430" s="211"/>
      <c r="O430" s="211"/>
      <c r="P430" s="211"/>
      <c r="Q430" s="211"/>
      <c r="R430" s="211"/>
      <c r="S430" s="211"/>
      <c r="T430" s="211"/>
      <c r="U430" s="211"/>
      <c r="V430" s="211"/>
      <c r="W430" s="211"/>
      <c r="X430" s="211"/>
      <c r="Y430" s="211"/>
      <c r="Z430" s="211"/>
      <c r="AA430" s="211"/>
      <c r="AB430" s="211"/>
      <c r="AC430" s="211"/>
      <c r="AD430" s="211"/>
      <c r="AE430" s="211"/>
      <c r="AF430" s="211"/>
      <c r="AG430" s="211"/>
      <c r="AH430" s="211"/>
      <c r="AI430" s="211"/>
      <c r="AJ430" s="211"/>
      <c r="AK430" s="211"/>
      <c r="AL430" s="211"/>
      <c r="AM430" s="211"/>
      <c r="AN430" s="211"/>
      <c r="AO430" s="211"/>
      <c r="AP430" s="211"/>
      <c r="AQ430" s="211"/>
    </row>
    <row r="431" spans="1:43">
      <c r="A431" s="292">
        <v>9781877419171</v>
      </c>
      <c r="B431" s="213" t="s">
        <v>2893</v>
      </c>
      <c r="C431" s="225">
        <v>9.5</v>
      </c>
      <c r="E431" s="279"/>
      <c r="F431" s="211"/>
      <c r="G431" s="279"/>
      <c r="H431" s="211"/>
      <c r="I431" s="211"/>
      <c r="J431" s="211"/>
      <c r="K431" s="211"/>
      <c r="L431" s="211"/>
      <c r="M431" s="211"/>
      <c r="N431" s="211"/>
      <c r="O431" s="211"/>
      <c r="P431" s="211"/>
      <c r="Q431" s="211"/>
      <c r="R431" s="211"/>
      <c r="S431" s="211"/>
      <c r="T431" s="211"/>
      <c r="U431" s="211"/>
      <c r="V431" s="211"/>
      <c r="W431" s="211"/>
      <c r="X431" s="211"/>
      <c r="Y431" s="211"/>
      <c r="Z431" s="211"/>
      <c r="AA431" s="211"/>
      <c r="AB431" s="211"/>
      <c r="AC431" s="211"/>
      <c r="AD431" s="211"/>
      <c r="AE431" s="211"/>
      <c r="AF431" s="211"/>
      <c r="AG431" s="211"/>
      <c r="AH431" s="211"/>
      <c r="AI431" s="211"/>
      <c r="AJ431" s="211"/>
      <c r="AK431" s="211"/>
      <c r="AL431" s="211"/>
      <c r="AM431" s="211"/>
      <c r="AN431" s="211"/>
      <c r="AO431" s="211"/>
      <c r="AP431" s="211"/>
      <c r="AQ431" s="211"/>
    </row>
    <row r="432" spans="1:43">
      <c r="A432" s="292">
        <v>9781877419157</v>
      </c>
      <c r="B432" s="213" t="s">
        <v>2894</v>
      </c>
      <c r="C432" s="225">
        <v>9.5</v>
      </c>
      <c r="E432" s="279"/>
      <c r="F432" s="211"/>
      <c r="G432" s="279"/>
      <c r="H432" s="211"/>
      <c r="I432" s="211"/>
      <c r="J432" s="211"/>
      <c r="K432" s="211"/>
      <c r="L432" s="211"/>
      <c r="M432" s="211"/>
      <c r="N432" s="211"/>
      <c r="O432" s="211"/>
      <c r="P432" s="211"/>
      <c r="Q432" s="211"/>
      <c r="R432" s="211"/>
      <c r="S432" s="211"/>
      <c r="T432" s="211"/>
      <c r="U432" s="211"/>
      <c r="V432" s="211"/>
      <c r="W432" s="211"/>
      <c r="X432" s="211"/>
      <c r="Y432" s="211"/>
      <c r="Z432" s="211"/>
      <c r="AA432" s="211"/>
      <c r="AB432" s="211"/>
      <c r="AC432" s="211"/>
      <c r="AD432" s="211"/>
      <c r="AE432" s="211"/>
      <c r="AF432" s="211"/>
      <c r="AG432" s="211"/>
      <c r="AH432" s="211"/>
      <c r="AI432" s="211"/>
      <c r="AJ432" s="211"/>
      <c r="AK432" s="211"/>
      <c r="AL432" s="211"/>
      <c r="AM432" s="211"/>
      <c r="AN432" s="211"/>
      <c r="AO432" s="211"/>
      <c r="AP432" s="211"/>
      <c r="AQ432" s="211"/>
    </row>
    <row r="433" spans="1:43">
      <c r="A433" s="292">
        <v>9781877419188</v>
      </c>
      <c r="B433" s="213" t="s">
        <v>2895</v>
      </c>
      <c r="C433" s="225">
        <v>9.5</v>
      </c>
      <c r="E433" s="279"/>
      <c r="F433" s="211"/>
      <c r="G433" s="279"/>
      <c r="H433" s="211"/>
      <c r="I433" s="211"/>
      <c r="J433" s="211"/>
      <c r="K433" s="211"/>
      <c r="L433" s="211"/>
      <c r="M433" s="211"/>
      <c r="N433" s="211"/>
      <c r="O433" s="211"/>
      <c r="P433" s="211"/>
      <c r="Q433" s="211"/>
      <c r="R433" s="211"/>
      <c r="S433" s="211"/>
      <c r="T433" s="211"/>
      <c r="U433" s="211"/>
      <c r="V433" s="211"/>
      <c r="W433" s="211"/>
      <c r="X433" s="211"/>
      <c r="Y433" s="211"/>
      <c r="Z433" s="211"/>
      <c r="AA433" s="211"/>
      <c r="AB433" s="211"/>
      <c r="AC433" s="211"/>
      <c r="AD433" s="211"/>
      <c r="AE433" s="211"/>
      <c r="AF433" s="211"/>
      <c r="AG433" s="211"/>
      <c r="AH433" s="211"/>
      <c r="AI433" s="211"/>
      <c r="AJ433" s="211"/>
      <c r="AK433" s="211"/>
      <c r="AL433" s="211"/>
      <c r="AM433" s="211"/>
      <c r="AN433" s="211"/>
      <c r="AO433" s="211"/>
      <c r="AP433" s="211"/>
      <c r="AQ433" s="211"/>
    </row>
    <row r="434" spans="1:43">
      <c r="A434" s="292">
        <v>9781877419195</v>
      </c>
      <c r="B434" s="213" t="s">
        <v>2896</v>
      </c>
      <c r="C434" s="225">
        <v>9.5</v>
      </c>
      <c r="E434" s="279"/>
      <c r="F434" s="211"/>
      <c r="G434" s="279"/>
      <c r="H434" s="211"/>
      <c r="I434" s="211"/>
      <c r="J434" s="211"/>
      <c r="K434" s="211"/>
      <c r="L434" s="211"/>
      <c r="M434" s="211"/>
      <c r="N434" s="211"/>
      <c r="O434" s="211"/>
      <c r="P434" s="211"/>
      <c r="Q434" s="211"/>
      <c r="R434" s="211"/>
      <c r="S434" s="211"/>
      <c r="T434" s="211"/>
      <c r="U434" s="211"/>
      <c r="V434" s="211"/>
      <c r="W434" s="211"/>
      <c r="X434" s="211"/>
      <c r="Y434" s="211"/>
      <c r="Z434" s="211"/>
      <c r="AA434" s="211"/>
      <c r="AB434" s="211"/>
      <c r="AC434" s="211"/>
      <c r="AD434" s="211"/>
      <c r="AE434" s="211"/>
      <c r="AF434" s="211"/>
      <c r="AG434" s="211"/>
      <c r="AH434" s="211"/>
      <c r="AI434" s="211"/>
      <c r="AJ434" s="211"/>
      <c r="AK434" s="211"/>
      <c r="AL434" s="211"/>
      <c r="AM434" s="211"/>
      <c r="AN434" s="211"/>
      <c r="AO434" s="211"/>
      <c r="AP434" s="211"/>
      <c r="AQ434" s="211"/>
    </row>
    <row r="435" spans="1:43">
      <c r="A435" s="292">
        <v>9781877419201</v>
      </c>
      <c r="B435" s="213" t="s">
        <v>2897</v>
      </c>
      <c r="C435" s="225">
        <v>9.5</v>
      </c>
      <c r="E435" s="279"/>
      <c r="F435" s="211"/>
      <c r="G435" s="279"/>
      <c r="H435" s="211"/>
      <c r="I435" s="211"/>
      <c r="J435" s="211"/>
      <c r="K435" s="211"/>
      <c r="L435" s="211"/>
      <c r="M435" s="211"/>
      <c r="N435" s="211"/>
      <c r="O435" s="211"/>
      <c r="P435" s="211"/>
      <c r="Q435" s="211"/>
      <c r="R435" s="211"/>
      <c r="S435" s="211"/>
      <c r="T435" s="211"/>
      <c r="U435" s="211"/>
      <c r="V435" s="211"/>
      <c r="W435" s="211"/>
      <c r="X435" s="211"/>
      <c r="Y435" s="211"/>
      <c r="Z435" s="211"/>
      <c r="AA435" s="211"/>
      <c r="AB435" s="211"/>
      <c r="AC435" s="211"/>
      <c r="AD435" s="211"/>
      <c r="AE435" s="211"/>
      <c r="AF435" s="211"/>
      <c r="AG435" s="211"/>
      <c r="AH435" s="211"/>
      <c r="AI435" s="211"/>
      <c r="AJ435" s="211"/>
      <c r="AK435" s="211"/>
      <c r="AL435" s="211"/>
      <c r="AM435" s="211"/>
      <c r="AN435" s="211"/>
      <c r="AO435" s="211"/>
      <c r="AP435" s="211"/>
      <c r="AQ435" s="211"/>
    </row>
    <row r="436" spans="1:43">
      <c r="A436" s="293">
        <v>9781877419218</v>
      </c>
      <c r="B436" s="219" t="s">
        <v>2898</v>
      </c>
      <c r="C436" s="225">
        <v>9.5</v>
      </c>
      <c r="E436" s="279"/>
      <c r="F436" s="211"/>
      <c r="G436" s="279"/>
      <c r="H436" s="211"/>
      <c r="I436" s="211"/>
      <c r="J436" s="211"/>
      <c r="K436" s="211"/>
      <c r="L436" s="211"/>
      <c r="M436" s="211"/>
      <c r="N436" s="211"/>
      <c r="O436" s="211"/>
      <c r="P436" s="211"/>
      <c r="Q436" s="211"/>
      <c r="R436" s="211"/>
      <c r="S436" s="211"/>
      <c r="T436" s="211"/>
      <c r="U436" s="211"/>
      <c r="V436" s="211"/>
      <c r="W436" s="211"/>
      <c r="X436" s="211"/>
      <c r="Y436" s="211"/>
      <c r="Z436" s="211"/>
      <c r="AA436" s="211"/>
      <c r="AB436" s="211"/>
      <c r="AC436" s="211"/>
      <c r="AD436" s="211"/>
      <c r="AE436" s="211"/>
      <c r="AF436" s="211"/>
      <c r="AG436" s="211"/>
      <c r="AH436" s="211"/>
      <c r="AI436" s="211"/>
      <c r="AJ436" s="211"/>
      <c r="AK436" s="211"/>
      <c r="AL436" s="211"/>
      <c r="AM436" s="211"/>
      <c r="AN436" s="211"/>
      <c r="AO436" s="211"/>
      <c r="AP436" s="211"/>
      <c r="AQ436" s="211"/>
    </row>
    <row r="437" spans="1:43">
      <c r="A437" s="289"/>
      <c r="B437" s="250"/>
      <c r="C437" s="251"/>
      <c r="D437" s="252"/>
      <c r="E437" s="280"/>
      <c r="F437" s="252"/>
      <c r="G437" s="280"/>
      <c r="H437" s="252"/>
      <c r="I437" s="252"/>
      <c r="J437" s="252"/>
      <c r="K437" s="252"/>
      <c r="L437" s="252"/>
      <c r="M437" s="252"/>
      <c r="N437" s="252"/>
      <c r="O437" s="252"/>
      <c r="P437" s="252"/>
      <c r="Q437" s="252"/>
      <c r="R437" s="252"/>
      <c r="S437" s="252"/>
      <c r="T437" s="252"/>
      <c r="U437" s="252"/>
      <c r="V437" s="252"/>
      <c r="W437" s="252"/>
      <c r="X437" s="252"/>
      <c r="Y437" s="252"/>
      <c r="Z437" s="252"/>
      <c r="AA437" s="252"/>
      <c r="AB437" s="252"/>
      <c r="AC437" s="252"/>
      <c r="AD437" s="252"/>
      <c r="AE437" s="252"/>
      <c r="AF437" s="252"/>
      <c r="AG437" s="252"/>
      <c r="AH437" s="252"/>
      <c r="AI437" s="252"/>
      <c r="AJ437" s="252"/>
      <c r="AK437" s="252"/>
      <c r="AL437" s="252"/>
      <c r="AM437" s="252"/>
      <c r="AN437" s="252"/>
      <c r="AO437" s="252"/>
      <c r="AP437" s="252"/>
      <c r="AQ437" s="252"/>
    </row>
    <row r="438" spans="1:43" ht="11.25" customHeight="1">
      <c r="A438" s="296">
        <v>9781877490873</v>
      </c>
      <c r="B438" s="221" t="s">
        <v>2899</v>
      </c>
      <c r="C438" s="226">
        <v>71.95</v>
      </c>
    </row>
    <row r="439" spans="1:43">
      <c r="A439" s="292">
        <v>9781877419324</v>
      </c>
      <c r="B439" s="213" t="s">
        <v>2900</v>
      </c>
      <c r="C439" s="225">
        <v>9.5</v>
      </c>
      <c r="E439" s="279"/>
      <c r="F439" s="211"/>
      <c r="G439" s="279"/>
      <c r="H439" s="211"/>
      <c r="I439" s="211"/>
      <c r="J439" s="211"/>
      <c r="K439" s="211"/>
      <c r="L439" s="211"/>
      <c r="M439" s="211"/>
      <c r="N439" s="211"/>
      <c r="O439" s="211"/>
      <c r="P439" s="211"/>
      <c r="Q439" s="211"/>
      <c r="R439" s="211"/>
      <c r="S439" s="211"/>
      <c r="T439" s="211"/>
      <c r="U439" s="211"/>
      <c r="V439" s="211"/>
      <c r="W439" s="211"/>
      <c r="X439" s="211"/>
      <c r="Y439" s="211"/>
      <c r="Z439" s="211"/>
      <c r="AA439" s="211"/>
      <c r="AB439" s="211"/>
      <c r="AC439" s="211"/>
      <c r="AD439" s="211"/>
      <c r="AE439" s="211"/>
      <c r="AF439" s="211"/>
      <c r="AG439" s="211"/>
      <c r="AH439" s="211"/>
      <c r="AI439" s="211"/>
      <c r="AJ439" s="211"/>
      <c r="AK439" s="211"/>
      <c r="AL439" s="211"/>
      <c r="AM439" s="211"/>
      <c r="AN439" s="211"/>
      <c r="AO439" s="211"/>
      <c r="AP439" s="211"/>
      <c r="AQ439" s="211"/>
    </row>
    <row r="440" spans="1:43">
      <c r="A440" s="292">
        <v>9781877419300</v>
      </c>
      <c r="B440" s="213" t="s">
        <v>2901</v>
      </c>
      <c r="C440" s="225">
        <v>9.5</v>
      </c>
      <c r="E440" s="279"/>
      <c r="F440" s="211"/>
      <c r="G440" s="279"/>
      <c r="H440" s="211"/>
      <c r="I440" s="211"/>
      <c r="J440" s="211"/>
      <c r="K440" s="211"/>
      <c r="L440" s="211"/>
      <c r="M440" s="211"/>
      <c r="N440" s="211"/>
      <c r="O440" s="211"/>
      <c r="P440" s="211"/>
      <c r="Q440" s="211"/>
      <c r="R440" s="211"/>
      <c r="S440" s="211"/>
      <c r="T440" s="211"/>
      <c r="U440" s="211"/>
      <c r="V440" s="211"/>
      <c r="W440" s="211"/>
      <c r="X440" s="211"/>
      <c r="Y440" s="211"/>
      <c r="Z440" s="211"/>
      <c r="AA440" s="211"/>
      <c r="AB440" s="211"/>
      <c r="AC440" s="211"/>
      <c r="AD440" s="211"/>
      <c r="AE440" s="211"/>
      <c r="AF440" s="211"/>
      <c r="AG440" s="211"/>
      <c r="AH440" s="211"/>
      <c r="AI440" s="211"/>
      <c r="AJ440" s="211"/>
      <c r="AK440" s="211"/>
      <c r="AL440" s="211"/>
      <c r="AM440" s="211"/>
      <c r="AN440" s="211"/>
      <c r="AO440" s="211"/>
      <c r="AP440" s="211"/>
      <c r="AQ440" s="211"/>
    </row>
    <row r="441" spans="1:43">
      <c r="A441" s="292">
        <v>9781877435010</v>
      </c>
      <c r="B441" s="213" t="s">
        <v>2902</v>
      </c>
      <c r="C441" s="225">
        <v>9.5</v>
      </c>
      <c r="E441" s="279"/>
      <c r="F441" s="211"/>
      <c r="G441" s="279"/>
      <c r="H441" s="211"/>
      <c r="I441" s="211"/>
      <c r="J441" s="211"/>
      <c r="K441" s="211"/>
      <c r="L441" s="211"/>
      <c r="M441" s="211"/>
      <c r="N441" s="211"/>
      <c r="O441" s="211"/>
      <c r="P441" s="211"/>
      <c r="Q441" s="211"/>
      <c r="R441" s="211"/>
      <c r="S441" s="211"/>
      <c r="T441" s="211"/>
      <c r="U441" s="211"/>
      <c r="V441" s="211"/>
      <c r="W441" s="211"/>
      <c r="X441" s="211"/>
      <c r="Y441" s="211"/>
      <c r="Z441" s="211"/>
      <c r="AA441" s="211"/>
      <c r="AB441" s="211"/>
      <c r="AC441" s="211"/>
      <c r="AD441" s="211"/>
      <c r="AE441" s="211"/>
      <c r="AF441" s="211"/>
      <c r="AG441" s="211"/>
      <c r="AH441" s="211"/>
      <c r="AI441" s="211"/>
      <c r="AJ441" s="211"/>
      <c r="AK441" s="211"/>
      <c r="AL441" s="211"/>
      <c r="AM441" s="211"/>
      <c r="AN441" s="211"/>
      <c r="AO441" s="211"/>
      <c r="AP441" s="211"/>
      <c r="AQ441" s="211"/>
    </row>
    <row r="442" spans="1:43">
      <c r="A442" s="292">
        <v>9781877419980</v>
      </c>
      <c r="B442" s="213" t="s">
        <v>2903</v>
      </c>
      <c r="C442" s="225">
        <v>9.5</v>
      </c>
      <c r="E442" s="279"/>
      <c r="F442" s="211"/>
      <c r="G442" s="279"/>
      <c r="H442" s="211"/>
      <c r="I442" s="211"/>
      <c r="J442" s="211"/>
      <c r="K442" s="211"/>
      <c r="L442" s="211"/>
      <c r="M442" s="211"/>
      <c r="N442" s="211"/>
      <c r="O442" s="211"/>
      <c r="P442" s="211"/>
      <c r="Q442" s="211"/>
      <c r="R442" s="211"/>
      <c r="S442" s="211"/>
      <c r="T442" s="211"/>
      <c r="U442" s="211"/>
      <c r="V442" s="211"/>
      <c r="W442" s="211"/>
      <c r="X442" s="211"/>
      <c r="Y442" s="211"/>
      <c r="Z442" s="211"/>
      <c r="AA442" s="211"/>
      <c r="AB442" s="211"/>
      <c r="AC442" s="211"/>
      <c r="AD442" s="211"/>
      <c r="AE442" s="211"/>
      <c r="AF442" s="211"/>
      <c r="AG442" s="211"/>
      <c r="AH442" s="211"/>
      <c r="AI442" s="211"/>
      <c r="AJ442" s="211"/>
      <c r="AK442" s="211"/>
      <c r="AL442" s="211"/>
      <c r="AM442" s="211"/>
      <c r="AN442" s="211"/>
      <c r="AO442" s="211"/>
      <c r="AP442" s="211"/>
      <c r="AQ442" s="211"/>
    </row>
    <row r="443" spans="1:43">
      <c r="A443" s="292">
        <v>9781877419331</v>
      </c>
      <c r="B443" s="213" t="s">
        <v>2904</v>
      </c>
      <c r="C443" s="225">
        <v>9.5</v>
      </c>
      <c r="E443" s="279"/>
      <c r="F443" s="211"/>
      <c r="G443" s="279"/>
      <c r="H443" s="211"/>
      <c r="I443" s="211"/>
      <c r="J443" s="211"/>
      <c r="K443" s="211"/>
      <c r="L443" s="211"/>
      <c r="M443" s="211"/>
      <c r="N443" s="211"/>
      <c r="O443" s="211"/>
      <c r="P443" s="211"/>
      <c r="Q443" s="211"/>
      <c r="R443" s="211"/>
      <c r="S443" s="211"/>
      <c r="T443" s="211"/>
      <c r="U443" s="211"/>
      <c r="V443" s="211"/>
      <c r="W443" s="211"/>
      <c r="X443" s="211"/>
      <c r="Y443" s="211"/>
      <c r="Z443" s="211"/>
      <c r="AA443" s="211"/>
      <c r="AB443" s="211"/>
      <c r="AC443" s="211"/>
      <c r="AD443" s="211"/>
      <c r="AE443" s="211"/>
      <c r="AF443" s="211"/>
      <c r="AG443" s="211"/>
      <c r="AH443" s="211"/>
      <c r="AI443" s="211"/>
      <c r="AJ443" s="211"/>
      <c r="AK443" s="211"/>
      <c r="AL443" s="211"/>
      <c r="AM443" s="211"/>
      <c r="AN443" s="211"/>
      <c r="AO443" s="211"/>
      <c r="AP443" s="211"/>
      <c r="AQ443" s="211"/>
    </row>
    <row r="444" spans="1:43">
      <c r="A444" s="292">
        <v>9781877419997</v>
      </c>
      <c r="B444" s="213" t="s">
        <v>2905</v>
      </c>
      <c r="C444" s="225">
        <v>9.5</v>
      </c>
      <c r="E444" s="279"/>
      <c r="F444" s="211"/>
      <c r="G444" s="279"/>
      <c r="H444" s="211"/>
      <c r="I444" s="211"/>
      <c r="J444" s="211"/>
      <c r="K444" s="211"/>
      <c r="L444" s="211"/>
      <c r="M444" s="211"/>
      <c r="N444" s="211"/>
      <c r="O444" s="211"/>
      <c r="P444" s="211"/>
      <c r="Q444" s="211"/>
      <c r="R444" s="211"/>
      <c r="S444" s="211"/>
      <c r="T444" s="211"/>
      <c r="U444" s="211"/>
      <c r="V444" s="211"/>
      <c r="W444" s="211"/>
      <c r="X444" s="211"/>
      <c r="Y444" s="211"/>
      <c r="Z444" s="211"/>
      <c r="AA444" s="211"/>
      <c r="AB444" s="211"/>
      <c r="AC444" s="211"/>
      <c r="AD444" s="211"/>
      <c r="AE444" s="211"/>
      <c r="AF444" s="211"/>
      <c r="AG444" s="211"/>
      <c r="AH444" s="211"/>
      <c r="AI444" s="211"/>
      <c r="AJ444" s="211"/>
      <c r="AK444" s="211"/>
      <c r="AL444" s="211"/>
      <c r="AM444" s="211"/>
      <c r="AN444" s="211"/>
      <c r="AO444" s="211"/>
      <c r="AP444" s="211"/>
      <c r="AQ444" s="211"/>
    </row>
    <row r="445" spans="1:43">
      <c r="A445" s="292">
        <v>9781877419317</v>
      </c>
      <c r="B445" s="213" t="s">
        <v>2906</v>
      </c>
      <c r="C445" s="225">
        <v>9.5</v>
      </c>
      <c r="E445" s="279"/>
      <c r="F445" s="211"/>
      <c r="G445" s="279"/>
      <c r="H445" s="211"/>
      <c r="I445" s="211"/>
      <c r="J445" s="211"/>
      <c r="K445" s="211"/>
      <c r="L445" s="211"/>
      <c r="M445" s="211"/>
      <c r="N445" s="211"/>
      <c r="O445" s="211"/>
      <c r="P445" s="211"/>
      <c r="Q445" s="211"/>
      <c r="R445" s="211"/>
      <c r="S445" s="211"/>
      <c r="T445" s="211"/>
      <c r="U445" s="211"/>
      <c r="V445" s="211"/>
      <c r="W445" s="211"/>
      <c r="X445" s="211"/>
      <c r="Y445" s="211"/>
      <c r="Z445" s="211"/>
      <c r="AA445" s="211"/>
      <c r="AB445" s="211"/>
      <c r="AC445" s="211"/>
      <c r="AD445" s="211"/>
      <c r="AE445" s="211"/>
      <c r="AF445" s="211"/>
      <c r="AG445" s="211"/>
      <c r="AH445" s="211"/>
      <c r="AI445" s="211"/>
      <c r="AJ445" s="211"/>
      <c r="AK445" s="211"/>
      <c r="AL445" s="211"/>
      <c r="AM445" s="211"/>
      <c r="AN445" s="211"/>
      <c r="AO445" s="211"/>
      <c r="AP445" s="211"/>
      <c r="AQ445" s="211"/>
    </row>
    <row r="446" spans="1:43">
      <c r="A446" s="293">
        <v>9781877435003</v>
      </c>
      <c r="B446" s="219" t="s">
        <v>2907</v>
      </c>
      <c r="C446" s="225">
        <v>9.5</v>
      </c>
      <c r="E446" s="279"/>
      <c r="F446" s="211"/>
      <c r="G446" s="279"/>
      <c r="H446" s="211"/>
      <c r="I446" s="211"/>
      <c r="J446" s="211"/>
      <c r="K446" s="211"/>
      <c r="L446" s="211"/>
      <c r="M446" s="211"/>
      <c r="N446" s="211"/>
      <c r="O446" s="211"/>
      <c r="P446" s="211"/>
      <c r="Q446" s="211"/>
      <c r="R446" s="211"/>
      <c r="S446" s="211"/>
      <c r="T446" s="211"/>
      <c r="U446" s="211"/>
      <c r="V446" s="211"/>
      <c r="W446" s="211"/>
      <c r="X446" s="211"/>
      <c r="Y446" s="211"/>
      <c r="Z446" s="211"/>
      <c r="AA446" s="211"/>
      <c r="AB446" s="211"/>
      <c r="AC446" s="211"/>
      <c r="AD446" s="211"/>
      <c r="AE446" s="211"/>
      <c r="AF446" s="211"/>
      <c r="AG446" s="211"/>
      <c r="AH446" s="211"/>
      <c r="AI446" s="211"/>
      <c r="AJ446" s="211"/>
      <c r="AK446" s="211"/>
      <c r="AL446" s="211"/>
      <c r="AM446" s="211"/>
      <c r="AN446" s="211"/>
      <c r="AO446" s="211"/>
      <c r="AP446" s="211"/>
      <c r="AQ446" s="211"/>
    </row>
    <row r="447" spans="1:43">
      <c r="A447" s="289"/>
      <c r="B447" s="250"/>
      <c r="C447" s="251"/>
      <c r="D447" s="252"/>
      <c r="E447" s="280"/>
      <c r="F447" s="252"/>
      <c r="G447" s="280"/>
      <c r="H447" s="252"/>
      <c r="I447" s="252"/>
      <c r="J447" s="252"/>
      <c r="K447" s="252"/>
      <c r="L447" s="252"/>
      <c r="M447" s="252"/>
      <c r="N447" s="252"/>
      <c r="O447" s="252"/>
      <c r="P447" s="252"/>
      <c r="Q447" s="252"/>
      <c r="R447" s="252"/>
      <c r="S447" s="252"/>
      <c r="T447" s="252"/>
      <c r="U447" s="252"/>
      <c r="V447" s="252"/>
      <c r="W447" s="252"/>
      <c r="X447" s="252"/>
      <c r="Y447" s="252"/>
      <c r="Z447" s="252"/>
      <c r="AA447" s="252"/>
      <c r="AB447" s="252"/>
      <c r="AC447" s="252"/>
      <c r="AD447" s="252"/>
      <c r="AE447" s="252"/>
      <c r="AF447" s="252"/>
      <c r="AG447" s="252"/>
      <c r="AH447" s="252"/>
      <c r="AI447" s="252"/>
      <c r="AJ447" s="252"/>
      <c r="AK447" s="252"/>
      <c r="AL447" s="252"/>
      <c r="AM447" s="252"/>
      <c r="AN447" s="252"/>
      <c r="AO447" s="252"/>
      <c r="AP447" s="252"/>
      <c r="AQ447" s="252"/>
    </row>
    <row r="448" spans="1:43" ht="11.25" customHeight="1">
      <c r="A448" s="296">
        <v>9781877490880</v>
      </c>
      <c r="B448" s="221" t="s">
        <v>2908</v>
      </c>
      <c r="C448" s="226">
        <v>71.95</v>
      </c>
    </row>
    <row r="449" spans="1:43">
      <c r="A449" s="292">
        <v>9781877490125</v>
      </c>
      <c r="B449" s="213" t="s">
        <v>308</v>
      </c>
      <c r="C449" s="225">
        <v>9.5</v>
      </c>
      <c r="E449" s="279"/>
      <c r="F449" s="211"/>
      <c r="G449" s="279"/>
      <c r="H449" s="211"/>
      <c r="I449" s="211"/>
      <c r="J449" s="211"/>
      <c r="K449" s="211"/>
      <c r="L449" s="211"/>
      <c r="M449" s="211"/>
      <c r="N449" s="211"/>
      <c r="O449" s="211"/>
      <c r="P449" s="211"/>
      <c r="Q449" s="211"/>
      <c r="R449" s="211"/>
      <c r="S449" s="211"/>
      <c r="T449" s="211"/>
      <c r="U449" s="211"/>
      <c r="V449" s="211"/>
      <c r="W449" s="211"/>
      <c r="X449" s="211"/>
      <c r="Y449" s="211"/>
      <c r="Z449" s="211"/>
      <c r="AA449" s="211"/>
      <c r="AB449" s="211"/>
      <c r="AC449" s="211"/>
      <c r="AD449" s="211"/>
      <c r="AE449" s="211"/>
      <c r="AF449" s="211"/>
      <c r="AG449" s="211"/>
      <c r="AH449" s="211"/>
      <c r="AI449" s="211"/>
      <c r="AJ449" s="211"/>
      <c r="AK449" s="211"/>
      <c r="AL449" s="211"/>
      <c r="AM449" s="211"/>
      <c r="AN449" s="211"/>
      <c r="AO449" s="211"/>
      <c r="AP449" s="211"/>
      <c r="AQ449" s="211"/>
    </row>
    <row r="450" spans="1:43">
      <c r="A450" s="292">
        <v>9781877490101</v>
      </c>
      <c r="B450" s="213" t="s">
        <v>2909</v>
      </c>
      <c r="C450" s="225">
        <v>9.5</v>
      </c>
      <c r="E450" s="279"/>
      <c r="F450" s="211"/>
      <c r="G450" s="279"/>
      <c r="H450" s="211"/>
      <c r="I450" s="211"/>
      <c r="J450" s="211"/>
      <c r="K450" s="211"/>
      <c r="L450" s="211"/>
      <c r="M450" s="211"/>
      <c r="N450" s="211"/>
      <c r="O450" s="211"/>
      <c r="P450" s="211"/>
      <c r="Q450" s="211"/>
      <c r="R450" s="211"/>
      <c r="S450" s="211"/>
      <c r="T450" s="211"/>
      <c r="U450" s="211"/>
      <c r="V450" s="211"/>
      <c r="W450" s="211"/>
      <c r="X450" s="211"/>
      <c r="Y450" s="211"/>
      <c r="Z450" s="211"/>
      <c r="AA450" s="211"/>
      <c r="AB450" s="211"/>
      <c r="AC450" s="211"/>
      <c r="AD450" s="211"/>
      <c r="AE450" s="211"/>
      <c r="AF450" s="211"/>
      <c r="AG450" s="211"/>
      <c r="AH450" s="211"/>
      <c r="AI450" s="211"/>
      <c r="AJ450" s="211"/>
      <c r="AK450" s="211"/>
      <c r="AL450" s="211"/>
      <c r="AM450" s="211"/>
      <c r="AN450" s="211"/>
      <c r="AO450" s="211"/>
      <c r="AP450" s="211"/>
      <c r="AQ450" s="211"/>
    </row>
    <row r="451" spans="1:43">
      <c r="A451" s="292">
        <v>9781877490118</v>
      </c>
      <c r="B451" s="213" t="s">
        <v>2910</v>
      </c>
      <c r="C451" s="225">
        <v>9.5</v>
      </c>
      <c r="E451" s="279"/>
      <c r="F451" s="211"/>
      <c r="G451" s="279"/>
      <c r="H451" s="211"/>
      <c r="I451" s="211"/>
      <c r="J451" s="211"/>
      <c r="K451" s="211"/>
      <c r="L451" s="211"/>
      <c r="M451" s="211"/>
      <c r="N451" s="211"/>
      <c r="O451" s="211"/>
      <c r="P451" s="211"/>
      <c r="Q451" s="211"/>
      <c r="R451" s="211"/>
      <c r="S451" s="211"/>
      <c r="T451" s="211"/>
      <c r="U451" s="211"/>
      <c r="V451" s="211"/>
      <c r="W451" s="211"/>
      <c r="X451" s="211"/>
      <c r="Y451" s="211"/>
      <c r="Z451" s="211"/>
      <c r="AA451" s="211"/>
      <c r="AB451" s="211"/>
      <c r="AC451" s="211"/>
      <c r="AD451" s="211"/>
      <c r="AE451" s="211"/>
      <c r="AF451" s="211"/>
      <c r="AG451" s="211"/>
      <c r="AH451" s="211"/>
      <c r="AI451" s="211"/>
      <c r="AJ451" s="211"/>
      <c r="AK451" s="211"/>
      <c r="AL451" s="211"/>
      <c r="AM451" s="211"/>
      <c r="AN451" s="211"/>
      <c r="AO451" s="211"/>
      <c r="AP451" s="211"/>
      <c r="AQ451" s="211"/>
    </row>
    <row r="452" spans="1:43">
      <c r="A452" s="292">
        <v>9781877490071</v>
      </c>
      <c r="B452" s="213" t="s">
        <v>2911</v>
      </c>
      <c r="C452" s="225">
        <v>9.5</v>
      </c>
      <c r="E452" s="279"/>
      <c r="F452" s="211"/>
      <c r="G452" s="279"/>
      <c r="H452" s="211"/>
      <c r="I452" s="211"/>
      <c r="J452" s="211"/>
      <c r="K452" s="211"/>
      <c r="L452" s="211"/>
      <c r="M452" s="211"/>
      <c r="N452" s="211"/>
      <c r="O452" s="211"/>
      <c r="P452" s="211"/>
      <c r="Q452" s="211"/>
      <c r="R452" s="211"/>
      <c r="S452" s="211"/>
      <c r="T452" s="211"/>
      <c r="U452" s="211"/>
      <c r="V452" s="211"/>
      <c r="W452" s="211"/>
      <c r="X452" s="211"/>
      <c r="Y452" s="211"/>
      <c r="Z452" s="211"/>
      <c r="AA452" s="211"/>
      <c r="AB452" s="211"/>
      <c r="AC452" s="211"/>
      <c r="AD452" s="211"/>
      <c r="AE452" s="211"/>
      <c r="AF452" s="211"/>
      <c r="AG452" s="211"/>
      <c r="AH452" s="211"/>
      <c r="AI452" s="211"/>
      <c r="AJ452" s="211"/>
      <c r="AK452" s="211"/>
      <c r="AL452" s="211"/>
      <c r="AM452" s="211"/>
      <c r="AN452" s="211"/>
      <c r="AO452" s="211"/>
      <c r="AP452" s="211"/>
      <c r="AQ452" s="211"/>
    </row>
    <row r="453" spans="1:43">
      <c r="A453" s="292">
        <v>9781877490095</v>
      </c>
      <c r="B453" s="213" t="s">
        <v>2912</v>
      </c>
      <c r="C453" s="225">
        <v>9.5</v>
      </c>
      <c r="E453" s="279"/>
      <c r="F453" s="211"/>
      <c r="G453" s="279"/>
      <c r="H453" s="211"/>
      <c r="I453" s="211"/>
      <c r="J453" s="211"/>
      <c r="K453" s="211"/>
      <c r="L453" s="211"/>
      <c r="M453" s="211"/>
      <c r="N453" s="211"/>
      <c r="O453" s="211"/>
      <c r="P453" s="211"/>
      <c r="Q453" s="211"/>
      <c r="R453" s="211"/>
      <c r="S453" s="211"/>
      <c r="T453" s="211"/>
      <c r="U453" s="211"/>
      <c r="V453" s="211"/>
      <c r="W453" s="211"/>
      <c r="X453" s="211"/>
      <c r="Y453" s="211"/>
      <c r="Z453" s="211"/>
      <c r="AA453" s="211"/>
      <c r="AB453" s="211"/>
      <c r="AC453" s="211"/>
      <c r="AD453" s="211"/>
      <c r="AE453" s="211"/>
      <c r="AF453" s="211"/>
      <c r="AG453" s="211"/>
      <c r="AH453" s="211"/>
      <c r="AI453" s="211"/>
      <c r="AJ453" s="211"/>
      <c r="AK453" s="211"/>
      <c r="AL453" s="211"/>
      <c r="AM453" s="211"/>
      <c r="AN453" s="211"/>
      <c r="AO453" s="211"/>
      <c r="AP453" s="211"/>
      <c r="AQ453" s="211"/>
    </row>
    <row r="454" spans="1:43">
      <c r="A454" s="292">
        <v>9781877490149</v>
      </c>
      <c r="B454" s="213" t="s">
        <v>2913</v>
      </c>
      <c r="C454" s="225">
        <v>9.5</v>
      </c>
      <c r="E454" s="279"/>
      <c r="F454" s="211"/>
      <c r="G454" s="279"/>
      <c r="H454" s="211"/>
      <c r="I454" s="211"/>
      <c r="J454" s="211"/>
      <c r="K454" s="211"/>
      <c r="L454" s="211"/>
      <c r="M454" s="211"/>
      <c r="N454" s="211"/>
      <c r="O454" s="211"/>
      <c r="P454" s="211"/>
      <c r="Q454" s="211"/>
      <c r="R454" s="211"/>
      <c r="S454" s="211"/>
      <c r="T454" s="211"/>
      <c r="U454" s="211"/>
      <c r="V454" s="211"/>
      <c r="W454" s="211"/>
      <c r="X454" s="211"/>
      <c r="Y454" s="211"/>
      <c r="Z454" s="211"/>
      <c r="AA454" s="211"/>
      <c r="AB454" s="211"/>
      <c r="AC454" s="211"/>
      <c r="AD454" s="211"/>
      <c r="AE454" s="211"/>
      <c r="AF454" s="211"/>
      <c r="AG454" s="211"/>
      <c r="AH454" s="211"/>
      <c r="AI454" s="211"/>
      <c r="AJ454" s="211"/>
      <c r="AK454" s="211"/>
      <c r="AL454" s="211"/>
      <c r="AM454" s="211"/>
      <c r="AN454" s="211"/>
      <c r="AO454" s="211"/>
      <c r="AP454" s="211"/>
      <c r="AQ454" s="211"/>
    </row>
    <row r="455" spans="1:43">
      <c r="A455" s="292">
        <v>9781877490132</v>
      </c>
      <c r="B455" s="213" t="s">
        <v>2914</v>
      </c>
      <c r="C455" s="225">
        <v>9.5</v>
      </c>
      <c r="E455" s="279"/>
      <c r="F455" s="211"/>
      <c r="G455" s="279"/>
      <c r="H455" s="211"/>
      <c r="I455" s="211"/>
      <c r="J455" s="211"/>
      <c r="K455" s="211"/>
      <c r="L455" s="211"/>
      <c r="M455" s="211"/>
      <c r="N455" s="211"/>
      <c r="O455" s="211"/>
      <c r="P455" s="211"/>
      <c r="Q455" s="211"/>
      <c r="R455" s="211"/>
      <c r="S455" s="211"/>
      <c r="T455" s="211"/>
      <c r="U455" s="211"/>
      <c r="V455" s="211"/>
      <c r="W455" s="211"/>
      <c r="X455" s="211"/>
      <c r="Y455" s="211"/>
      <c r="Z455" s="211"/>
      <c r="AA455" s="211"/>
      <c r="AB455" s="211"/>
      <c r="AC455" s="211"/>
      <c r="AD455" s="211"/>
      <c r="AE455" s="211"/>
      <c r="AF455" s="211"/>
      <c r="AG455" s="211"/>
      <c r="AH455" s="211"/>
      <c r="AI455" s="211"/>
      <c r="AJ455" s="211"/>
      <c r="AK455" s="211"/>
      <c r="AL455" s="211"/>
      <c r="AM455" s="211"/>
      <c r="AN455" s="211"/>
      <c r="AO455" s="211"/>
      <c r="AP455" s="211"/>
      <c r="AQ455" s="211"/>
    </row>
    <row r="456" spans="1:43">
      <c r="A456" s="293">
        <v>9781877490088</v>
      </c>
      <c r="B456" s="219" t="s">
        <v>2915</v>
      </c>
      <c r="C456" s="225">
        <v>9.5</v>
      </c>
      <c r="E456" s="279"/>
      <c r="F456" s="211"/>
      <c r="G456" s="279"/>
      <c r="H456" s="211"/>
      <c r="I456" s="211"/>
      <c r="J456" s="211"/>
      <c r="K456" s="211"/>
      <c r="L456" s="211"/>
      <c r="M456" s="211"/>
      <c r="N456" s="211"/>
      <c r="O456" s="211"/>
      <c r="P456" s="211"/>
      <c r="Q456" s="211"/>
      <c r="R456" s="211"/>
      <c r="S456" s="211"/>
      <c r="T456" s="211"/>
      <c r="U456" s="211"/>
      <c r="V456" s="211"/>
      <c r="W456" s="211"/>
      <c r="X456" s="211"/>
      <c r="Y456" s="211"/>
      <c r="Z456" s="211"/>
      <c r="AA456" s="211"/>
      <c r="AB456" s="211"/>
      <c r="AC456" s="211"/>
      <c r="AD456" s="211"/>
      <c r="AE456" s="211"/>
      <c r="AF456" s="211"/>
      <c r="AG456" s="211"/>
      <c r="AH456" s="211"/>
      <c r="AI456" s="211"/>
      <c r="AJ456" s="211"/>
      <c r="AK456" s="211"/>
      <c r="AL456" s="211"/>
      <c r="AM456" s="211"/>
      <c r="AN456" s="211"/>
      <c r="AO456" s="211"/>
      <c r="AP456" s="211"/>
      <c r="AQ456" s="211"/>
    </row>
    <row r="457" spans="1:43">
      <c r="A457" s="289"/>
      <c r="B457" s="250"/>
      <c r="C457" s="251"/>
      <c r="D457" s="252"/>
      <c r="E457" s="280"/>
      <c r="F457" s="252"/>
      <c r="G457" s="280"/>
      <c r="H457" s="252"/>
      <c r="I457" s="252"/>
      <c r="J457" s="252"/>
      <c r="K457" s="252"/>
      <c r="L457" s="252"/>
      <c r="M457" s="252"/>
      <c r="N457" s="252"/>
      <c r="O457" s="252"/>
      <c r="P457" s="252"/>
      <c r="Q457" s="252"/>
      <c r="R457" s="252"/>
      <c r="S457" s="252"/>
      <c r="T457" s="252"/>
      <c r="U457" s="252"/>
      <c r="V457" s="252"/>
      <c r="W457" s="252"/>
      <c r="X457" s="252"/>
      <c r="Y457" s="252"/>
      <c r="Z457" s="252"/>
      <c r="AA457" s="252"/>
      <c r="AB457" s="252"/>
      <c r="AC457" s="252"/>
      <c r="AD457" s="252"/>
      <c r="AE457" s="252"/>
      <c r="AF457" s="252"/>
      <c r="AG457" s="252"/>
      <c r="AH457" s="252"/>
      <c r="AI457" s="252"/>
      <c r="AJ457" s="252"/>
      <c r="AK457" s="252"/>
      <c r="AL457" s="252"/>
      <c r="AM457" s="252"/>
      <c r="AN457" s="252"/>
      <c r="AO457" s="252"/>
      <c r="AP457" s="252"/>
      <c r="AQ457" s="252"/>
    </row>
    <row r="458" spans="1:43" ht="11.25" customHeight="1">
      <c r="A458" s="296">
        <v>9781776540488</v>
      </c>
      <c r="B458" s="221" t="s">
        <v>2916</v>
      </c>
      <c r="C458" s="226">
        <v>71.95</v>
      </c>
    </row>
    <row r="459" spans="1:43">
      <c r="A459" s="292">
        <v>9781776540501</v>
      </c>
      <c r="B459" s="213" t="s">
        <v>2917</v>
      </c>
      <c r="C459" s="225">
        <v>9.5</v>
      </c>
      <c r="E459" s="279"/>
      <c r="F459" s="211"/>
      <c r="G459" s="279"/>
      <c r="H459" s="211"/>
      <c r="I459" s="211"/>
      <c r="J459" s="211"/>
      <c r="K459" s="211"/>
      <c r="L459" s="211"/>
      <c r="M459" s="211"/>
      <c r="N459" s="211"/>
      <c r="O459" s="211"/>
      <c r="P459" s="211"/>
      <c r="Q459" s="211"/>
      <c r="R459" s="211"/>
      <c r="S459" s="211"/>
      <c r="T459" s="211"/>
      <c r="U459" s="211"/>
      <c r="V459" s="211"/>
      <c r="W459" s="211"/>
      <c r="X459" s="211"/>
      <c r="Y459" s="211"/>
      <c r="Z459" s="211"/>
      <c r="AA459" s="211"/>
      <c r="AB459" s="211"/>
      <c r="AC459" s="211"/>
      <c r="AD459" s="211"/>
      <c r="AE459" s="211"/>
      <c r="AF459" s="211"/>
      <c r="AG459" s="211"/>
      <c r="AH459" s="211"/>
      <c r="AI459" s="211"/>
      <c r="AJ459" s="211"/>
      <c r="AK459" s="211"/>
      <c r="AL459" s="211"/>
      <c r="AM459" s="211"/>
      <c r="AN459" s="211"/>
      <c r="AO459" s="211"/>
      <c r="AP459" s="211"/>
      <c r="AQ459" s="211"/>
    </row>
    <row r="460" spans="1:43">
      <c r="A460" s="292">
        <v>9781776540518</v>
      </c>
      <c r="B460" s="213" t="s">
        <v>2918</v>
      </c>
      <c r="C460" s="225">
        <v>9.5</v>
      </c>
      <c r="E460" s="279"/>
      <c r="F460" s="211"/>
      <c r="G460" s="279"/>
      <c r="H460" s="211"/>
      <c r="I460" s="211"/>
      <c r="J460" s="211"/>
      <c r="K460" s="211"/>
      <c r="L460" s="211"/>
      <c r="M460" s="211"/>
      <c r="N460" s="211"/>
      <c r="O460" s="211"/>
      <c r="P460" s="211"/>
      <c r="Q460" s="211"/>
      <c r="R460" s="211"/>
      <c r="S460" s="211"/>
      <c r="T460" s="211"/>
      <c r="U460" s="211"/>
      <c r="V460" s="211"/>
      <c r="W460" s="211"/>
      <c r="X460" s="211"/>
      <c r="Y460" s="211"/>
      <c r="Z460" s="211"/>
      <c r="AA460" s="211"/>
      <c r="AB460" s="211"/>
      <c r="AC460" s="211"/>
      <c r="AD460" s="211"/>
      <c r="AE460" s="211"/>
      <c r="AF460" s="211"/>
      <c r="AG460" s="211"/>
      <c r="AH460" s="211"/>
      <c r="AI460" s="211"/>
      <c r="AJ460" s="211"/>
      <c r="AK460" s="211"/>
      <c r="AL460" s="211"/>
      <c r="AM460" s="211"/>
      <c r="AN460" s="211"/>
      <c r="AO460" s="211"/>
      <c r="AP460" s="211"/>
      <c r="AQ460" s="211"/>
    </row>
    <row r="461" spans="1:43">
      <c r="A461" s="292">
        <v>9781776540525</v>
      </c>
      <c r="B461" s="213" t="s">
        <v>2919</v>
      </c>
      <c r="C461" s="225">
        <v>9.5</v>
      </c>
      <c r="E461" s="279"/>
      <c r="F461" s="211"/>
      <c r="G461" s="279"/>
      <c r="H461" s="211"/>
      <c r="I461" s="211"/>
      <c r="J461" s="211"/>
      <c r="K461" s="211"/>
      <c r="L461" s="211"/>
      <c r="M461" s="211"/>
      <c r="N461" s="211"/>
      <c r="O461" s="211"/>
      <c r="P461" s="211"/>
      <c r="Q461" s="211"/>
      <c r="R461" s="211"/>
      <c r="S461" s="211"/>
      <c r="T461" s="211"/>
      <c r="U461" s="211"/>
      <c r="V461" s="211"/>
      <c r="W461" s="211"/>
      <c r="X461" s="211"/>
      <c r="Y461" s="211"/>
      <c r="Z461" s="211"/>
      <c r="AA461" s="211"/>
      <c r="AB461" s="211"/>
      <c r="AC461" s="211"/>
      <c r="AD461" s="211"/>
      <c r="AE461" s="211"/>
      <c r="AF461" s="211"/>
      <c r="AG461" s="211"/>
      <c r="AH461" s="211"/>
      <c r="AI461" s="211"/>
      <c r="AJ461" s="211"/>
      <c r="AK461" s="211"/>
      <c r="AL461" s="211"/>
      <c r="AM461" s="211"/>
      <c r="AN461" s="211"/>
      <c r="AO461" s="211"/>
      <c r="AP461" s="211"/>
      <c r="AQ461" s="211"/>
    </row>
    <row r="462" spans="1:43">
      <c r="A462" s="292">
        <v>9781776540532</v>
      </c>
      <c r="B462" s="213" t="s">
        <v>2920</v>
      </c>
      <c r="C462" s="225">
        <v>9.5</v>
      </c>
      <c r="E462" s="279"/>
      <c r="F462" s="211"/>
      <c r="G462" s="279"/>
      <c r="H462" s="211"/>
      <c r="I462" s="211"/>
      <c r="J462" s="211"/>
      <c r="K462" s="211"/>
      <c r="L462" s="211"/>
      <c r="M462" s="211"/>
      <c r="N462" s="211"/>
      <c r="O462" s="211"/>
      <c r="P462" s="211"/>
      <c r="Q462" s="211"/>
      <c r="R462" s="211"/>
      <c r="S462" s="211"/>
      <c r="T462" s="211"/>
      <c r="U462" s="211"/>
      <c r="V462" s="211"/>
      <c r="W462" s="211"/>
      <c r="X462" s="211"/>
      <c r="Y462" s="211"/>
      <c r="Z462" s="211"/>
      <c r="AA462" s="211"/>
      <c r="AB462" s="211"/>
      <c r="AC462" s="211"/>
      <c r="AD462" s="211"/>
      <c r="AE462" s="211"/>
      <c r="AF462" s="211"/>
      <c r="AG462" s="211"/>
      <c r="AH462" s="211"/>
      <c r="AI462" s="211"/>
      <c r="AJ462" s="211"/>
      <c r="AK462" s="211"/>
      <c r="AL462" s="211"/>
      <c r="AM462" s="211"/>
      <c r="AN462" s="211"/>
      <c r="AO462" s="211"/>
      <c r="AP462" s="211"/>
      <c r="AQ462" s="211"/>
    </row>
    <row r="463" spans="1:43">
      <c r="A463" s="292">
        <v>9781776540549</v>
      </c>
      <c r="B463" s="213" t="s">
        <v>2921</v>
      </c>
      <c r="C463" s="225">
        <v>9.5</v>
      </c>
      <c r="E463" s="279"/>
      <c r="F463" s="211"/>
      <c r="G463" s="279"/>
      <c r="H463" s="211"/>
      <c r="I463" s="211"/>
      <c r="J463" s="211"/>
      <c r="K463" s="211"/>
      <c r="L463" s="211"/>
      <c r="M463" s="211"/>
      <c r="N463" s="211"/>
      <c r="O463" s="211"/>
      <c r="P463" s="211"/>
      <c r="Q463" s="211"/>
      <c r="R463" s="211"/>
      <c r="S463" s="211"/>
      <c r="T463" s="211"/>
      <c r="U463" s="211"/>
      <c r="V463" s="211"/>
      <c r="W463" s="211"/>
      <c r="X463" s="211"/>
      <c r="Y463" s="211"/>
      <c r="Z463" s="211"/>
      <c r="AA463" s="211"/>
      <c r="AB463" s="211"/>
      <c r="AC463" s="211"/>
      <c r="AD463" s="211"/>
      <c r="AE463" s="211"/>
      <c r="AF463" s="211"/>
      <c r="AG463" s="211"/>
      <c r="AH463" s="211"/>
      <c r="AI463" s="211"/>
      <c r="AJ463" s="211"/>
      <c r="AK463" s="211"/>
      <c r="AL463" s="211"/>
      <c r="AM463" s="211"/>
      <c r="AN463" s="211"/>
      <c r="AO463" s="211"/>
      <c r="AP463" s="211"/>
      <c r="AQ463" s="211"/>
    </row>
    <row r="464" spans="1:43">
      <c r="A464" s="292">
        <v>9781776540556</v>
      </c>
      <c r="B464" s="213" t="s">
        <v>2922</v>
      </c>
      <c r="C464" s="225">
        <v>9.5</v>
      </c>
      <c r="E464" s="279"/>
      <c r="F464" s="211"/>
      <c r="G464" s="279"/>
      <c r="H464" s="211"/>
      <c r="I464" s="211"/>
      <c r="J464" s="211"/>
      <c r="K464" s="211"/>
      <c r="L464" s="211"/>
      <c r="M464" s="211"/>
      <c r="N464" s="211"/>
      <c r="O464" s="211"/>
      <c r="P464" s="211"/>
      <c r="Q464" s="211"/>
      <c r="R464" s="211"/>
      <c r="S464" s="211"/>
      <c r="T464" s="211"/>
      <c r="U464" s="211"/>
      <c r="V464" s="211"/>
      <c r="W464" s="211"/>
      <c r="X464" s="211"/>
      <c r="Y464" s="211"/>
      <c r="Z464" s="211"/>
      <c r="AA464" s="211"/>
      <c r="AB464" s="211"/>
      <c r="AC464" s="211"/>
      <c r="AD464" s="211"/>
      <c r="AE464" s="211"/>
      <c r="AF464" s="211"/>
      <c r="AG464" s="211"/>
      <c r="AH464" s="211"/>
      <c r="AI464" s="211"/>
      <c r="AJ464" s="211"/>
      <c r="AK464" s="211"/>
      <c r="AL464" s="211"/>
      <c r="AM464" s="211"/>
      <c r="AN464" s="211"/>
      <c r="AO464" s="211"/>
      <c r="AP464" s="211"/>
      <c r="AQ464" s="211"/>
    </row>
    <row r="465" spans="1:43">
      <c r="A465" s="292">
        <v>9781776540563</v>
      </c>
      <c r="B465" s="213" t="s">
        <v>2923</v>
      </c>
      <c r="C465" s="225">
        <v>9.5</v>
      </c>
      <c r="E465" s="279"/>
      <c r="F465" s="211"/>
      <c r="G465" s="279"/>
      <c r="H465" s="211"/>
      <c r="I465" s="211"/>
      <c r="J465" s="211"/>
      <c r="K465" s="211"/>
      <c r="L465" s="211"/>
      <c r="M465" s="211"/>
      <c r="N465" s="211"/>
      <c r="O465" s="211"/>
      <c r="P465" s="211"/>
      <c r="Q465" s="211"/>
      <c r="R465" s="211"/>
      <c r="S465" s="211"/>
      <c r="T465" s="211"/>
      <c r="U465" s="211"/>
      <c r="V465" s="211"/>
      <c r="W465" s="211"/>
      <c r="X465" s="211"/>
      <c r="Y465" s="211"/>
      <c r="Z465" s="211"/>
      <c r="AA465" s="211"/>
      <c r="AB465" s="211"/>
      <c r="AC465" s="211"/>
      <c r="AD465" s="211"/>
      <c r="AE465" s="211"/>
      <c r="AF465" s="211"/>
      <c r="AG465" s="211"/>
      <c r="AH465" s="211"/>
      <c r="AI465" s="211"/>
      <c r="AJ465" s="211"/>
      <c r="AK465" s="211"/>
      <c r="AL465" s="211"/>
      <c r="AM465" s="211"/>
      <c r="AN465" s="211"/>
      <c r="AO465" s="211"/>
      <c r="AP465" s="211"/>
      <c r="AQ465" s="211"/>
    </row>
    <row r="466" spans="1:43">
      <c r="A466" s="293">
        <v>9781776540570</v>
      </c>
      <c r="B466" s="219" t="s">
        <v>2924</v>
      </c>
      <c r="C466" s="225">
        <v>9.5</v>
      </c>
      <c r="E466" s="279"/>
      <c r="F466" s="211"/>
      <c r="G466" s="279"/>
      <c r="H466" s="211"/>
      <c r="I466" s="211"/>
      <c r="J466" s="211"/>
      <c r="K466" s="211"/>
      <c r="L466" s="211"/>
      <c r="M466" s="211"/>
      <c r="N466" s="211"/>
      <c r="O466" s="211"/>
      <c r="P466" s="211"/>
      <c r="Q466" s="211"/>
      <c r="R466" s="211"/>
      <c r="S466" s="211"/>
      <c r="T466" s="211"/>
      <c r="U466" s="211"/>
      <c r="V466" s="211"/>
      <c r="W466" s="211"/>
      <c r="X466" s="211"/>
      <c r="Y466" s="211"/>
      <c r="Z466" s="211"/>
      <c r="AA466" s="211"/>
      <c r="AB466" s="211"/>
      <c r="AC466" s="211"/>
      <c r="AD466" s="211"/>
      <c r="AE466" s="211"/>
      <c r="AF466" s="211"/>
      <c r="AG466" s="211"/>
      <c r="AH466" s="211"/>
      <c r="AI466" s="211"/>
      <c r="AJ466" s="211"/>
      <c r="AK466" s="211"/>
      <c r="AL466" s="211"/>
      <c r="AM466" s="211"/>
      <c r="AN466" s="211"/>
      <c r="AO466" s="211"/>
      <c r="AP466" s="211"/>
      <c r="AQ466" s="211"/>
    </row>
    <row r="467" spans="1:43">
      <c r="A467" s="289"/>
      <c r="B467" s="250"/>
      <c r="C467" s="251"/>
      <c r="D467" s="252"/>
      <c r="E467" s="280"/>
      <c r="F467" s="252"/>
      <c r="G467" s="280"/>
      <c r="H467" s="252"/>
      <c r="I467" s="252"/>
      <c r="J467" s="252"/>
      <c r="K467" s="252"/>
      <c r="L467" s="252"/>
      <c r="M467" s="252"/>
      <c r="N467" s="252"/>
      <c r="O467" s="252"/>
      <c r="P467" s="252"/>
      <c r="Q467" s="252"/>
      <c r="R467" s="252"/>
      <c r="S467" s="252"/>
      <c r="T467" s="252"/>
      <c r="U467" s="252"/>
      <c r="V467" s="252"/>
      <c r="W467" s="252"/>
      <c r="X467" s="252"/>
      <c r="Y467" s="252"/>
      <c r="Z467" s="252"/>
      <c r="AA467" s="252"/>
      <c r="AB467" s="252"/>
      <c r="AC467" s="252"/>
      <c r="AD467" s="252"/>
      <c r="AE467" s="252"/>
      <c r="AF467" s="252"/>
      <c r="AG467" s="252"/>
      <c r="AH467" s="252"/>
      <c r="AI467" s="252"/>
      <c r="AJ467" s="252"/>
      <c r="AK467" s="252"/>
      <c r="AL467" s="252"/>
      <c r="AM467" s="252"/>
      <c r="AN467" s="252"/>
      <c r="AO467" s="252"/>
      <c r="AP467" s="252"/>
      <c r="AQ467" s="252"/>
    </row>
    <row r="468" spans="1:43" ht="11.25" customHeight="1">
      <c r="A468" s="296">
        <v>9781776540495</v>
      </c>
      <c r="B468" s="221" t="s">
        <v>2925</v>
      </c>
      <c r="C468" s="226">
        <v>71.95</v>
      </c>
    </row>
    <row r="469" spans="1:43">
      <c r="A469" s="292">
        <v>9781776540587</v>
      </c>
      <c r="B469" s="213" t="s">
        <v>2926</v>
      </c>
      <c r="C469" s="225">
        <v>9.5</v>
      </c>
      <c r="E469" s="279"/>
      <c r="F469" s="211"/>
      <c r="G469" s="279"/>
      <c r="H469" s="211"/>
      <c r="I469" s="211"/>
      <c r="J469" s="211"/>
      <c r="K469" s="211"/>
      <c r="L469" s="211"/>
      <c r="M469" s="211"/>
      <c r="N469" s="211"/>
      <c r="O469" s="211"/>
      <c r="P469" s="211"/>
      <c r="Q469" s="211"/>
      <c r="R469" s="211"/>
      <c r="S469" s="211"/>
      <c r="T469" s="211"/>
      <c r="U469" s="211"/>
      <c r="V469" s="211"/>
      <c r="W469" s="211"/>
      <c r="X469" s="211"/>
      <c r="Y469" s="211"/>
      <c r="Z469" s="211"/>
      <c r="AA469" s="211"/>
      <c r="AB469" s="211"/>
      <c r="AC469" s="211"/>
      <c r="AD469" s="211"/>
      <c r="AE469" s="211"/>
      <c r="AF469" s="211"/>
      <c r="AG469" s="211"/>
      <c r="AH469" s="211"/>
      <c r="AI469" s="211"/>
      <c r="AJ469" s="211"/>
      <c r="AK469" s="211"/>
      <c r="AL469" s="211"/>
      <c r="AM469" s="211"/>
      <c r="AN469" s="211"/>
      <c r="AO469" s="211"/>
      <c r="AP469" s="211"/>
      <c r="AQ469" s="211"/>
    </row>
    <row r="470" spans="1:43">
      <c r="A470" s="292">
        <v>9781776540594</v>
      </c>
      <c r="B470" s="213" t="s">
        <v>2927</v>
      </c>
      <c r="C470" s="225">
        <v>9.5</v>
      </c>
      <c r="E470" s="279"/>
      <c r="F470" s="211"/>
      <c r="G470" s="279"/>
      <c r="H470" s="211"/>
      <c r="I470" s="211"/>
      <c r="J470" s="211"/>
      <c r="K470" s="211"/>
      <c r="L470" s="211"/>
      <c r="M470" s="211"/>
      <c r="N470" s="211"/>
      <c r="O470" s="211"/>
      <c r="P470" s="211"/>
      <c r="Q470" s="211"/>
      <c r="R470" s="211"/>
      <c r="S470" s="211"/>
      <c r="T470" s="211"/>
      <c r="U470" s="211"/>
      <c r="V470" s="211"/>
      <c r="W470" s="211"/>
      <c r="X470" s="211"/>
      <c r="Y470" s="211"/>
      <c r="Z470" s="211"/>
      <c r="AA470" s="211"/>
      <c r="AB470" s="211"/>
      <c r="AC470" s="211"/>
      <c r="AD470" s="211"/>
      <c r="AE470" s="211"/>
      <c r="AF470" s="211"/>
      <c r="AG470" s="211"/>
      <c r="AH470" s="211"/>
      <c r="AI470" s="211"/>
      <c r="AJ470" s="211"/>
      <c r="AK470" s="211"/>
      <c r="AL470" s="211"/>
      <c r="AM470" s="211"/>
      <c r="AN470" s="211"/>
      <c r="AO470" s="211"/>
      <c r="AP470" s="211"/>
      <c r="AQ470" s="211"/>
    </row>
    <row r="471" spans="1:43">
      <c r="A471" s="292">
        <v>9781776540600</v>
      </c>
      <c r="B471" s="213" t="s">
        <v>2928</v>
      </c>
      <c r="C471" s="225">
        <v>9.5</v>
      </c>
      <c r="E471" s="279"/>
      <c r="F471" s="211"/>
      <c r="G471" s="279"/>
      <c r="H471" s="211"/>
      <c r="I471" s="211"/>
      <c r="J471" s="211"/>
      <c r="K471" s="211"/>
      <c r="L471" s="211"/>
      <c r="M471" s="211"/>
      <c r="N471" s="211"/>
      <c r="O471" s="211"/>
      <c r="P471" s="211"/>
      <c r="Q471" s="211"/>
      <c r="R471" s="211"/>
      <c r="S471" s="211"/>
      <c r="T471" s="211"/>
      <c r="U471" s="211"/>
      <c r="V471" s="211"/>
      <c r="W471" s="211"/>
      <c r="X471" s="211"/>
      <c r="Y471" s="211"/>
      <c r="Z471" s="211"/>
      <c r="AA471" s="211"/>
      <c r="AB471" s="211"/>
      <c r="AC471" s="211"/>
      <c r="AD471" s="211"/>
      <c r="AE471" s="211"/>
      <c r="AF471" s="211"/>
      <c r="AG471" s="211"/>
      <c r="AH471" s="211"/>
      <c r="AI471" s="211"/>
      <c r="AJ471" s="211"/>
      <c r="AK471" s="211"/>
      <c r="AL471" s="211"/>
      <c r="AM471" s="211"/>
      <c r="AN471" s="211"/>
      <c r="AO471" s="211"/>
      <c r="AP471" s="211"/>
      <c r="AQ471" s="211"/>
    </row>
    <row r="472" spans="1:43">
      <c r="A472" s="292">
        <v>9781776540617</v>
      </c>
      <c r="B472" s="213" t="s">
        <v>2929</v>
      </c>
      <c r="C472" s="225">
        <v>9.5</v>
      </c>
      <c r="E472" s="279"/>
      <c r="F472" s="211"/>
      <c r="G472" s="279"/>
      <c r="H472" s="211"/>
      <c r="I472" s="211"/>
      <c r="J472" s="211"/>
      <c r="K472" s="211"/>
      <c r="L472" s="211"/>
      <c r="M472" s="211"/>
      <c r="N472" s="211"/>
      <c r="O472" s="211"/>
      <c r="P472" s="211"/>
      <c r="Q472" s="211"/>
      <c r="R472" s="211"/>
      <c r="S472" s="211"/>
      <c r="T472" s="211"/>
      <c r="U472" s="211"/>
      <c r="V472" s="211"/>
      <c r="W472" s="211"/>
      <c r="X472" s="211"/>
      <c r="Y472" s="211"/>
      <c r="Z472" s="211"/>
      <c r="AA472" s="211"/>
      <c r="AB472" s="211"/>
      <c r="AC472" s="211"/>
      <c r="AD472" s="211"/>
      <c r="AE472" s="211"/>
      <c r="AF472" s="211"/>
      <c r="AG472" s="211"/>
      <c r="AH472" s="211"/>
      <c r="AI472" s="211"/>
      <c r="AJ472" s="211"/>
      <c r="AK472" s="211"/>
      <c r="AL472" s="211"/>
      <c r="AM472" s="211"/>
      <c r="AN472" s="211"/>
      <c r="AO472" s="211"/>
      <c r="AP472" s="211"/>
      <c r="AQ472" s="211"/>
    </row>
    <row r="473" spans="1:43">
      <c r="A473" s="292">
        <v>9781776540624</v>
      </c>
      <c r="B473" s="213" t="s">
        <v>2930</v>
      </c>
      <c r="C473" s="225">
        <v>9.5</v>
      </c>
      <c r="E473" s="279"/>
      <c r="F473" s="211"/>
      <c r="G473" s="279"/>
      <c r="H473" s="211"/>
      <c r="I473" s="211"/>
      <c r="J473" s="211"/>
      <c r="K473" s="211"/>
      <c r="L473" s="211"/>
      <c r="M473" s="211"/>
      <c r="N473" s="211"/>
      <c r="O473" s="211"/>
      <c r="P473" s="211"/>
      <c r="Q473" s="211"/>
      <c r="R473" s="211"/>
      <c r="S473" s="211"/>
      <c r="T473" s="211"/>
      <c r="U473" s="211"/>
      <c r="V473" s="211"/>
      <c r="W473" s="211"/>
      <c r="X473" s="211"/>
      <c r="Y473" s="211"/>
      <c r="Z473" s="211"/>
      <c r="AA473" s="211"/>
      <c r="AB473" s="211"/>
      <c r="AC473" s="211"/>
      <c r="AD473" s="211"/>
      <c r="AE473" s="211"/>
      <c r="AF473" s="211"/>
      <c r="AG473" s="211"/>
      <c r="AH473" s="211"/>
      <c r="AI473" s="211"/>
      <c r="AJ473" s="211"/>
      <c r="AK473" s="211"/>
      <c r="AL473" s="211"/>
      <c r="AM473" s="211"/>
      <c r="AN473" s="211"/>
      <c r="AO473" s="211"/>
      <c r="AP473" s="211"/>
      <c r="AQ473" s="211"/>
    </row>
    <row r="474" spans="1:43">
      <c r="A474" s="292">
        <v>9781776540631</v>
      </c>
      <c r="B474" s="213" t="s">
        <v>2931</v>
      </c>
      <c r="C474" s="225">
        <v>9.5</v>
      </c>
      <c r="E474" s="279"/>
      <c r="F474" s="211"/>
      <c r="G474" s="279"/>
      <c r="H474" s="211"/>
      <c r="I474" s="211"/>
      <c r="J474" s="211"/>
      <c r="K474" s="211"/>
      <c r="L474" s="211"/>
      <c r="M474" s="211"/>
      <c r="N474" s="211"/>
      <c r="O474" s="211"/>
      <c r="P474" s="211"/>
      <c r="Q474" s="211"/>
      <c r="R474" s="211"/>
      <c r="S474" s="211"/>
      <c r="T474" s="211"/>
      <c r="U474" s="211"/>
      <c r="V474" s="211"/>
      <c r="W474" s="211"/>
      <c r="X474" s="211"/>
      <c r="Y474" s="211"/>
      <c r="Z474" s="211"/>
      <c r="AA474" s="211"/>
      <c r="AB474" s="211"/>
      <c r="AC474" s="211"/>
      <c r="AD474" s="211"/>
      <c r="AE474" s="211"/>
      <c r="AF474" s="211"/>
      <c r="AG474" s="211"/>
      <c r="AH474" s="211"/>
      <c r="AI474" s="211"/>
      <c r="AJ474" s="211"/>
      <c r="AK474" s="211"/>
      <c r="AL474" s="211"/>
      <c r="AM474" s="211"/>
      <c r="AN474" s="211"/>
      <c r="AO474" s="211"/>
      <c r="AP474" s="211"/>
      <c r="AQ474" s="211"/>
    </row>
    <row r="475" spans="1:43">
      <c r="A475" s="292">
        <v>9781776540648</v>
      </c>
      <c r="B475" s="213" t="s">
        <v>2932</v>
      </c>
      <c r="C475" s="225">
        <v>9.5</v>
      </c>
      <c r="E475" s="279"/>
      <c r="F475" s="211"/>
      <c r="G475" s="279"/>
      <c r="H475" s="211"/>
      <c r="I475" s="211"/>
      <c r="J475" s="211"/>
      <c r="K475" s="211"/>
      <c r="L475" s="211"/>
      <c r="M475" s="211"/>
      <c r="N475" s="211"/>
      <c r="O475" s="211"/>
      <c r="P475" s="211"/>
      <c r="Q475" s="211"/>
      <c r="R475" s="211"/>
      <c r="S475" s="211"/>
      <c r="T475" s="211"/>
      <c r="U475" s="211"/>
      <c r="V475" s="211"/>
      <c r="W475" s="211"/>
      <c r="X475" s="211"/>
      <c r="Y475" s="211"/>
      <c r="Z475" s="211"/>
      <c r="AA475" s="211"/>
      <c r="AB475" s="211"/>
      <c r="AC475" s="211"/>
      <c r="AD475" s="211"/>
      <c r="AE475" s="211"/>
      <c r="AF475" s="211"/>
      <c r="AG475" s="211"/>
      <c r="AH475" s="211"/>
      <c r="AI475" s="211"/>
      <c r="AJ475" s="211"/>
      <c r="AK475" s="211"/>
      <c r="AL475" s="211"/>
      <c r="AM475" s="211"/>
      <c r="AN475" s="211"/>
      <c r="AO475" s="211"/>
      <c r="AP475" s="211"/>
      <c r="AQ475" s="211"/>
    </row>
    <row r="476" spans="1:43">
      <c r="A476" s="293">
        <v>9781776540655</v>
      </c>
      <c r="B476" s="219" t="s">
        <v>2933</v>
      </c>
      <c r="C476" s="225">
        <v>9.5</v>
      </c>
      <c r="E476" s="279"/>
      <c r="F476" s="211"/>
      <c r="G476" s="279"/>
      <c r="H476" s="211"/>
      <c r="I476" s="211"/>
      <c r="J476" s="211"/>
      <c r="K476" s="211"/>
      <c r="L476" s="211"/>
      <c r="M476" s="211"/>
      <c r="N476" s="211"/>
      <c r="O476" s="211"/>
      <c r="P476" s="211"/>
      <c r="Q476" s="211"/>
      <c r="R476" s="211"/>
      <c r="S476" s="211"/>
      <c r="T476" s="211"/>
      <c r="U476" s="211"/>
      <c r="V476" s="211"/>
      <c r="W476" s="211"/>
      <c r="X476" s="211"/>
      <c r="Y476" s="211"/>
      <c r="Z476" s="211"/>
      <c r="AA476" s="211"/>
      <c r="AB476" s="211"/>
      <c r="AC476" s="211"/>
      <c r="AD476" s="211"/>
      <c r="AE476" s="211"/>
      <c r="AF476" s="211"/>
      <c r="AG476" s="211"/>
      <c r="AH476" s="211"/>
      <c r="AI476" s="211"/>
      <c r="AJ476" s="211"/>
      <c r="AK476" s="211"/>
      <c r="AL476" s="211"/>
      <c r="AM476" s="211"/>
      <c r="AN476" s="211"/>
      <c r="AO476" s="211"/>
      <c r="AP476" s="211"/>
      <c r="AQ476" s="211"/>
    </row>
    <row r="477" spans="1:43">
      <c r="A477" s="289"/>
      <c r="B477" s="250"/>
      <c r="C477" s="251"/>
      <c r="D477" s="252"/>
      <c r="E477" s="280"/>
      <c r="F477" s="252"/>
      <c r="G477" s="280"/>
      <c r="H477" s="252"/>
      <c r="I477" s="252"/>
      <c r="J477" s="252"/>
      <c r="K477" s="252"/>
      <c r="L477" s="252"/>
      <c r="M477" s="252"/>
      <c r="N477" s="252"/>
      <c r="O477" s="252"/>
      <c r="P477" s="252"/>
      <c r="Q477" s="252"/>
      <c r="R477" s="252"/>
      <c r="S477" s="252"/>
      <c r="T477" s="252"/>
      <c r="U477" s="252"/>
      <c r="V477" s="252"/>
      <c r="W477" s="252"/>
      <c r="X477" s="252"/>
      <c r="Y477" s="252"/>
      <c r="Z477" s="252"/>
      <c r="AA477" s="252"/>
      <c r="AB477" s="252"/>
      <c r="AC477" s="252"/>
      <c r="AD477" s="252"/>
      <c r="AE477" s="252"/>
      <c r="AF477" s="252"/>
      <c r="AG477" s="252"/>
      <c r="AH477" s="252"/>
      <c r="AI477" s="252"/>
      <c r="AJ477" s="252"/>
      <c r="AK477" s="252"/>
      <c r="AL477" s="252"/>
      <c r="AM477" s="252"/>
      <c r="AN477" s="252"/>
      <c r="AO477" s="252"/>
      <c r="AP477" s="252"/>
      <c r="AQ477" s="252"/>
    </row>
    <row r="478" spans="1:43">
      <c r="A478" s="291" t="s">
        <v>2934</v>
      </c>
      <c r="B478" s="249"/>
      <c r="C478" s="254"/>
    </row>
    <row r="479" spans="1:43">
      <c r="A479" s="292">
        <v>9781776543489</v>
      </c>
      <c r="B479" s="213" t="s">
        <v>2935</v>
      </c>
      <c r="C479" s="266">
        <v>499</v>
      </c>
      <c r="D479" s="270"/>
      <c r="F479" s="211"/>
      <c r="G479" s="279"/>
      <c r="H479" s="211"/>
      <c r="I479" s="211"/>
      <c r="J479" s="211"/>
      <c r="K479" s="211"/>
      <c r="L479" s="211"/>
      <c r="M479" s="211"/>
      <c r="N479" s="211"/>
      <c r="O479" s="211"/>
      <c r="P479" s="211"/>
      <c r="Q479" s="211"/>
      <c r="R479" s="211"/>
      <c r="S479" s="211"/>
      <c r="T479" s="211"/>
      <c r="U479" s="211"/>
      <c r="V479" s="211"/>
      <c r="W479" s="211"/>
      <c r="X479" s="211"/>
      <c r="Y479" s="211"/>
      <c r="Z479" s="211"/>
      <c r="AA479" s="211"/>
      <c r="AB479" s="211"/>
      <c r="AC479" s="211"/>
      <c r="AD479" s="211"/>
      <c r="AE479" s="211"/>
      <c r="AF479" s="211"/>
      <c r="AG479" s="211"/>
      <c r="AH479" s="211"/>
      <c r="AI479" s="211"/>
      <c r="AJ479" s="211"/>
      <c r="AK479" s="211"/>
      <c r="AL479" s="211"/>
      <c r="AM479" s="211"/>
      <c r="AN479" s="211"/>
      <c r="AO479" s="211"/>
      <c r="AP479" s="211"/>
      <c r="AQ479" s="211"/>
    </row>
    <row r="480" spans="1:43">
      <c r="A480" s="293">
        <v>9781776930197</v>
      </c>
      <c r="B480" s="219" t="s">
        <v>2936</v>
      </c>
      <c r="C480" s="266">
        <v>2699</v>
      </c>
      <c r="D480" s="270"/>
      <c r="F480" s="211"/>
      <c r="G480" s="279"/>
      <c r="H480" s="211"/>
      <c r="I480" s="211"/>
      <c r="J480" s="211"/>
      <c r="K480" s="211"/>
      <c r="L480" s="211"/>
      <c r="M480" s="211"/>
      <c r="N480" s="211"/>
      <c r="O480" s="211"/>
      <c r="P480" s="211"/>
      <c r="Q480" s="211"/>
      <c r="R480" s="211"/>
      <c r="S480" s="211"/>
      <c r="T480" s="211"/>
      <c r="U480" s="211"/>
      <c r="V480" s="211"/>
      <c r="W480" s="211"/>
      <c r="X480" s="211"/>
      <c r="Y480" s="211"/>
      <c r="Z480" s="211"/>
      <c r="AA480" s="211"/>
      <c r="AB480" s="211"/>
      <c r="AC480" s="211"/>
      <c r="AD480" s="211"/>
      <c r="AE480" s="211"/>
      <c r="AF480" s="211"/>
      <c r="AG480" s="211"/>
      <c r="AH480" s="211"/>
      <c r="AI480" s="211"/>
      <c r="AJ480" s="211"/>
      <c r="AK480" s="211"/>
      <c r="AL480" s="211"/>
      <c r="AM480" s="211"/>
      <c r="AN480" s="211"/>
      <c r="AO480" s="211"/>
      <c r="AP480" s="211"/>
      <c r="AQ480" s="211"/>
    </row>
    <row r="481" spans="1:43">
      <c r="A481" s="289"/>
      <c r="B481" s="250"/>
      <c r="C481" s="251"/>
      <c r="D481" s="252"/>
      <c r="E481" s="280"/>
      <c r="F481" s="252"/>
      <c r="G481" s="280"/>
      <c r="H481" s="252"/>
      <c r="I481" s="252"/>
      <c r="J481" s="252"/>
      <c r="K481" s="252"/>
      <c r="L481" s="252"/>
      <c r="M481" s="252"/>
      <c r="N481" s="252"/>
      <c r="O481" s="252"/>
      <c r="P481" s="252"/>
      <c r="Q481" s="252"/>
      <c r="R481" s="252"/>
      <c r="S481" s="252"/>
      <c r="T481" s="252"/>
      <c r="U481" s="252"/>
      <c r="V481" s="252"/>
      <c r="W481" s="252"/>
      <c r="X481" s="252"/>
      <c r="Y481" s="252"/>
      <c r="Z481" s="252"/>
      <c r="AA481" s="252"/>
      <c r="AB481" s="252"/>
      <c r="AC481" s="252"/>
      <c r="AD481" s="252"/>
      <c r="AE481" s="252"/>
      <c r="AF481" s="252"/>
      <c r="AG481" s="252"/>
      <c r="AH481" s="252"/>
      <c r="AI481" s="252"/>
      <c r="AJ481" s="252"/>
      <c r="AK481" s="252"/>
      <c r="AL481" s="252"/>
      <c r="AM481" s="252"/>
      <c r="AN481" s="252"/>
      <c r="AO481" s="252"/>
      <c r="AP481" s="252"/>
      <c r="AQ481" s="252"/>
    </row>
    <row r="482" spans="1:43" ht="11.25" customHeight="1">
      <c r="A482" s="296">
        <v>9781877490897</v>
      </c>
      <c r="B482" s="221" t="s">
        <v>2937</v>
      </c>
      <c r="C482" s="226">
        <v>71.95</v>
      </c>
    </row>
    <row r="483" spans="1:43">
      <c r="A483" s="292">
        <v>9781877363405</v>
      </c>
      <c r="B483" s="213" t="s">
        <v>2938</v>
      </c>
      <c r="C483" s="225">
        <v>9.5</v>
      </c>
      <c r="E483" s="279"/>
      <c r="F483" s="211"/>
      <c r="G483" s="279"/>
      <c r="H483" s="211"/>
      <c r="I483" s="211"/>
      <c r="J483" s="211"/>
      <c r="K483" s="211"/>
      <c r="L483" s="211"/>
      <c r="M483" s="211"/>
      <c r="N483" s="211"/>
      <c r="O483" s="211"/>
      <c r="P483" s="211"/>
      <c r="Q483" s="211"/>
      <c r="R483" s="211"/>
      <c r="S483" s="211"/>
      <c r="T483" s="211"/>
      <c r="U483" s="211"/>
      <c r="V483" s="211"/>
      <c r="W483" s="211"/>
      <c r="X483" s="211"/>
      <c r="Y483" s="211"/>
      <c r="Z483" s="211"/>
      <c r="AA483" s="211"/>
      <c r="AB483" s="211"/>
      <c r="AC483" s="211"/>
      <c r="AD483" s="211"/>
      <c r="AE483" s="211"/>
      <c r="AF483" s="211"/>
      <c r="AG483" s="211"/>
      <c r="AH483" s="211"/>
      <c r="AI483" s="211"/>
      <c r="AJ483" s="211"/>
      <c r="AK483" s="211"/>
      <c r="AL483" s="211"/>
      <c r="AM483" s="211"/>
      <c r="AN483" s="211"/>
      <c r="AO483" s="211"/>
      <c r="AP483" s="211"/>
      <c r="AQ483" s="211"/>
    </row>
    <row r="484" spans="1:43">
      <c r="A484" s="292">
        <v>9781877363931</v>
      </c>
      <c r="B484" s="213" t="s">
        <v>2939</v>
      </c>
      <c r="C484" s="225">
        <v>9.5</v>
      </c>
      <c r="E484" s="279"/>
      <c r="F484" s="211"/>
      <c r="G484" s="279"/>
      <c r="H484" s="211"/>
      <c r="I484" s="211"/>
      <c r="J484" s="211"/>
      <c r="K484" s="211"/>
      <c r="L484" s="211"/>
      <c r="M484" s="211"/>
      <c r="N484" s="211"/>
      <c r="O484" s="211"/>
      <c r="P484" s="211"/>
      <c r="Q484" s="211"/>
      <c r="R484" s="211"/>
      <c r="S484" s="211"/>
      <c r="T484" s="211"/>
      <c r="U484" s="211"/>
      <c r="V484" s="211"/>
      <c r="W484" s="211"/>
      <c r="X484" s="211"/>
      <c r="Y484" s="211"/>
      <c r="Z484" s="211"/>
      <c r="AA484" s="211"/>
      <c r="AB484" s="211"/>
      <c r="AC484" s="211"/>
      <c r="AD484" s="211"/>
      <c r="AE484" s="211"/>
      <c r="AF484" s="211"/>
      <c r="AG484" s="211"/>
      <c r="AH484" s="211"/>
      <c r="AI484" s="211"/>
      <c r="AJ484" s="211"/>
      <c r="AK484" s="211"/>
      <c r="AL484" s="211"/>
      <c r="AM484" s="211"/>
      <c r="AN484" s="211"/>
      <c r="AO484" s="211"/>
      <c r="AP484" s="211"/>
      <c r="AQ484" s="211"/>
    </row>
    <row r="485" spans="1:43">
      <c r="A485" s="292">
        <v>9781877363412</v>
      </c>
      <c r="B485" s="213" t="s">
        <v>2940</v>
      </c>
      <c r="C485" s="225">
        <v>9.5</v>
      </c>
      <c r="E485" s="279"/>
      <c r="F485" s="211"/>
      <c r="G485" s="279"/>
      <c r="H485" s="211"/>
      <c r="I485" s="211"/>
      <c r="J485" s="211"/>
      <c r="K485" s="211"/>
      <c r="L485" s="211"/>
      <c r="M485" s="211"/>
      <c r="N485" s="211"/>
      <c r="O485" s="211"/>
      <c r="P485" s="211"/>
      <c r="Q485" s="211"/>
      <c r="R485" s="211"/>
      <c r="S485" s="211"/>
      <c r="T485" s="211"/>
      <c r="U485" s="211"/>
      <c r="V485" s="211"/>
      <c r="W485" s="211"/>
      <c r="X485" s="211"/>
      <c r="Y485" s="211"/>
      <c r="Z485" s="211"/>
      <c r="AA485" s="211"/>
      <c r="AB485" s="211"/>
      <c r="AC485" s="211"/>
      <c r="AD485" s="211"/>
      <c r="AE485" s="211"/>
      <c r="AF485" s="211"/>
      <c r="AG485" s="211"/>
      <c r="AH485" s="211"/>
      <c r="AI485" s="211"/>
      <c r="AJ485" s="211"/>
      <c r="AK485" s="211"/>
      <c r="AL485" s="211"/>
      <c r="AM485" s="211"/>
      <c r="AN485" s="211"/>
      <c r="AO485" s="211"/>
      <c r="AP485" s="211"/>
      <c r="AQ485" s="211"/>
    </row>
    <row r="486" spans="1:43">
      <c r="A486" s="292">
        <v>9781877363429</v>
      </c>
      <c r="B486" s="213" t="s">
        <v>2941</v>
      </c>
      <c r="C486" s="225">
        <v>9.5</v>
      </c>
      <c r="E486" s="279"/>
      <c r="F486" s="211"/>
      <c r="G486" s="279"/>
      <c r="H486" s="211"/>
      <c r="I486" s="211"/>
      <c r="J486" s="211"/>
      <c r="K486" s="211"/>
      <c r="L486" s="211"/>
      <c r="M486" s="211"/>
      <c r="N486" s="211"/>
      <c r="O486" s="211"/>
      <c r="P486" s="211"/>
      <c r="Q486" s="211"/>
      <c r="R486" s="211"/>
      <c r="S486" s="211"/>
      <c r="T486" s="211"/>
      <c r="U486" s="211"/>
      <c r="V486" s="211"/>
      <c r="W486" s="211"/>
      <c r="X486" s="211"/>
      <c r="Y486" s="211"/>
      <c r="Z486" s="211"/>
      <c r="AA486" s="211"/>
      <c r="AB486" s="211"/>
      <c r="AC486" s="211"/>
      <c r="AD486" s="211"/>
      <c r="AE486" s="211"/>
      <c r="AF486" s="211"/>
      <c r="AG486" s="211"/>
      <c r="AH486" s="211"/>
      <c r="AI486" s="211"/>
      <c r="AJ486" s="211"/>
      <c r="AK486" s="211"/>
      <c r="AL486" s="211"/>
      <c r="AM486" s="211"/>
      <c r="AN486" s="211"/>
      <c r="AO486" s="211"/>
      <c r="AP486" s="211"/>
      <c r="AQ486" s="211"/>
    </row>
    <row r="487" spans="1:43">
      <c r="A487" s="292">
        <v>9781877363474</v>
      </c>
      <c r="B487" s="213" t="s">
        <v>2942</v>
      </c>
      <c r="C487" s="225">
        <v>9.5</v>
      </c>
      <c r="E487" s="279"/>
      <c r="F487" s="211"/>
      <c r="G487" s="279"/>
      <c r="H487" s="211"/>
      <c r="I487" s="211"/>
      <c r="J487" s="211"/>
      <c r="K487" s="211"/>
      <c r="L487" s="211"/>
      <c r="M487" s="211"/>
      <c r="N487" s="211"/>
      <c r="O487" s="211"/>
      <c r="P487" s="211"/>
      <c r="Q487" s="211"/>
      <c r="R487" s="211"/>
      <c r="S487" s="211"/>
      <c r="T487" s="211"/>
      <c r="U487" s="211"/>
      <c r="V487" s="211"/>
      <c r="W487" s="211"/>
      <c r="X487" s="211"/>
      <c r="Y487" s="211"/>
      <c r="Z487" s="211"/>
      <c r="AA487" s="211"/>
      <c r="AB487" s="211"/>
      <c r="AC487" s="211"/>
      <c r="AD487" s="211"/>
      <c r="AE487" s="211"/>
      <c r="AF487" s="211"/>
      <c r="AG487" s="211"/>
      <c r="AH487" s="211"/>
      <c r="AI487" s="211"/>
      <c r="AJ487" s="211"/>
      <c r="AK487" s="211"/>
      <c r="AL487" s="211"/>
      <c r="AM487" s="211"/>
      <c r="AN487" s="211"/>
      <c r="AO487" s="211"/>
      <c r="AP487" s="211"/>
      <c r="AQ487" s="211"/>
    </row>
    <row r="488" spans="1:43">
      <c r="A488" s="292">
        <v>9781877363436</v>
      </c>
      <c r="B488" s="213" t="s">
        <v>2943</v>
      </c>
      <c r="C488" s="225">
        <v>9.5</v>
      </c>
      <c r="E488" s="279"/>
      <c r="F488" s="211"/>
      <c r="G488" s="279"/>
      <c r="H488" s="211"/>
      <c r="I488" s="211"/>
      <c r="J488" s="211"/>
      <c r="K488" s="211"/>
      <c r="L488" s="211"/>
      <c r="M488" s="211"/>
      <c r="N488" s="211"/>
      <c r="O488" s="211"/>
      <c r="P488" s="211"/>
      <c r="Q488" s="211"/>
      <c r="R488" s="211"/>
      <c r="S488" s="211"/>
      <c r="T488" s="211"/>
      <c r="U488" s="211"/>
      <c r="V488" s="211"/>
      <c r="W488" s="211"/>
      <c r="X488" s="211"/>
      <c r="Y488" s="211"/>
      <c r="Z488" s="211"/>
      <c r="AA488" s="211"/>
      <c r="AB488" s="211"/>
      <c r="AC488" s="211"/>
      <c r="AD488" s="211"/>
      <c r="AE488" s="211"/>
      <c r="AF488" s="211"/>
      <c r="AG488" s="211"/>
      <c r="AH488" s="211"/>
      <c r="AI488" s="211"/>
      <c r="AJ488" s="211"/>
      <c r="AK488" s="211"/>
      <c r="AL488" s="211"/>
      <c r="AM488" s="211"/>
      <c r="AN488" s="211"/>
      <c r="AO488" s="211"/>
      <c r="AP488" s="211"/>
      <c r="AQ488" s="211"/>
    </row>
    <row r="489" spans="1:43">
      <c r="A489" s="292">
        <v>9781877363450</v>
      </c>
      <c r="B489" s="213" t="s">
        <v>2944</v>
      </c>
      <c r="C489" s="225">
        <v>9.5</v>
      </c>
      <c r="E489" s="279"/>
      <c r="F489" s="211"/>
      <c r="G489" s="279"/>
      <c r="H489" s="211"/>
      <c r="I489" s="211"/>
      <c r="J489" s="211"/>
      <c r="K489" s="211"/>
      <c r="L489" s="211"/>
      <c r="M489" s="211"/>
      <c r="N489" s="211"/>
      <c r="O489" s="211"/>
      <c r="P489" s="211"/>
      <c r="Q489" s="211"/>
      <c r="R489" s="211"/>
      <c r="S489" s="211"/>
      <c r="T489" s="211"/>
      <c r="U489" s="211"/>
      <c r="V489" s="211"/>
      <c r="W489" s="211"/>
      <c r="X489" s="211"/>
      <c r="Y489" s="211"/>
      <c r="Z489" s="211"/>
      <c r="AA489" s="211"/>
      <c r="AB489" s="211"/>
      <c r="AC489" s="211"/>
      <c r="AD489" s="211"/>
      <c r="AE489" s="211"/>
      <c r="AF489" s="211"/>
      <c r="AG489" s="211"/>
      <c r="AH489" s="211"/>
      <c r="AI489" s="211"/>
      <c r="AJ489" s="211"/>
      <c r="AK489" s="211"/>
      <c r="AL489" s="211"/>
      <c r="AM489" s="211"/>
      <c r="AN489" s="211"/>
      <c r="AO489" s="211"/>
      <c r="AP489" s="211"/>
      <c r="AQ489" s="211"/>
    </row>
    <row r="490" spans="1:43">
      <c r="A490" s="293">
        <v>9781877363467</v>
      </c>
      <c r="B490" s="219" t="s">
        <v>2945</v>
      </c>
      <c r="C490" s="225">
        <v>9.5</v>
      </c>
      <c r="E490" s="279"/>
      <c r="F490" s="211"/>
      <c r="G490" s="279"/>
      <c r="H490" s="211"/>
      <c r="I490" s="211"/>
      <c r="J490" s="211"/>
      <c r="K490" s="211"/>
      <c r="L490" s="211"/>
      <c r="M490" s="211"/>
      <c r="N490" s="211"/>
      <c r="O490" s="211"/>
      <c r="P490" s="211"/>
      <c r="Q490" s="211"/>
      <c r="R490" s="211"/>
      <c r="S490" s="211"/>
      <c r="T490" s="211"/>
      <c r="U490" s="211"/>
      <c r="V490" s="211"/>
      <c r="W490" s="211"/>
      <c r="X490" s="211"/>
      <c r="Y490" s="211"/>
      <c r="Z490" s="211"/>
      <c r="AA490" s="211"/>
      <c r="AB490" s="211"/>
      <c r="AC490" s="211"/>
      <c r="AD490" s="211"/>
      <c r="AE490" s="211"/>
      <c r="AF490" s="211"/>
      <c r="AG490" s="211"/>
      <c r="AH490" s="211"/>
      <c r="AI490" s="211"/>
      <c r="AJ490" s="211"/>
      <c r="AK490" s="211"/>
      <c r="AL490" s="211"/>
      <c r="AM490" s="211"/>
      <c r="AN490" s="211"/>
      <c r="AO490" s="211"/>
      <c r="AP490" s="211"/>
      <c r="AQ490" s="211"/>
    </row>
    <row r="491" spans="1:43">
      <c r="A491" s="289"/>
      <c r="B491" s="250"/>
      <c r="C491" s="251"/>
      <c r="D491" s="252"/>
      <c r="E491" s="280"/>
      <c r="F491" s="252"/>
      <c r="G491" s="280"/>
      <c r="H491" s="252"/>
      <c r="I491" s="252"/>
      <c r="J491" s="252"/>
      <c r="K491" s="252"/>
      <c r="L491" s="252"/>
      <c r="M491" s="252"/>
      <c r="N491" s="252"/>
      <c r="O491" s="252"/>
      <c r="P491" s="252"/>
      <c r="Q491" s="252"/>
      <c r="R491" s="252"/>
      <c r="S491" s="252"/>
      <c r="T491" s="252"/>
      <c r="U491" s="252"/>
      <c r="V491" s="252"/>
      <c r="W491" s="252"/>
      <c r="X491" s="252"/>
      <c r="Y491" s="252"/>
      <c r="Z491" s="252"/>
      <c r="AA491" s="252"/>
      <c r="AB491" s="252"/>
      <c r="AC491" s="252"/>
      <c r="AD491" s="252"/>
      <c r="AE491" s="252"/>
      <c r="AF491" s="252"/>
      <c r="AG491" s="252"/>
      <c r="AH491" s="252"/>
      <c r="AI491" s="252"/>
      <c r="AJ491" s="252"/>
      <c r="AK491" s="252"/>
      <c r="AL491" s="252"/>
      <c r="AM491" s="252"/>
      <c r="AN491" s="252"/>
      <c r="AO491" s="252"/>
      <c r="AP491" s="252"/>
      <c r="AQ491" s="252"/>
    </row>
    <row r="492" spans="1:43" ht="11.25" customHeight="1">
      <c r="A492" s="296">
        <v>9781877435768</v>
      </c>
      <c r="B492" s="221" t="s">
        <v>2946</v>
      </c>
      <c r="C492" s="226">
        <v>71.95</v>
      </c>
    </row>
    <row r="493" spans="1:43">
      <c r="A493" s="292">
        <v>9781877419584</v>
      </c>
      <c r="B493" s="213" t="s">
        <v>2947</v>
      </c>
      <c r="C493" s="225">
        <v>9.5</v>
      </c>
      <c r="E493" s="279"/>
      <c r="F493" s="211"/>
      <c r="G493" s="279"/>
      <c r="H493" s="211"/>
      <c r="I493" s="211"/>
      <c r="J493" s="211"/>
      <c r="K493" s="211"/>
      <c r="L493" s="211"/>
      <c r="M493" s="211"/>
      <c r="N493" s="211"/>
      <c r="O493" s="211"/>
      <c r="P493" s="211"/>
      <c r="Q493" s="211"/>
      <c r="R493" s="211"/>
      <c r="S493" s="211"/>
      <c r="T493" s="211"/>
      <c r="U493" s="211"/>
      <c r="V493" s="211"/>
      <c r="W493" s="211"/>
      <c r="X493" s="211"/>
      <c r="Y493" s="211"/>
      <c r="Z493" s="211"/>
      <c r="AA493" s="211"/>
      <c r="AB493" s="211"/>
      <c r="AC493" s="211"/>
      <c r="AD493" s="211"/>
      <c r="AE493" s="211"/>
      <c r="AF493" s="211"/>
      <c r="AG493" s="211"/>
      <c r="AH493" s="211"/>
      <c r="AI493" s="211"/>
      <c r="AJ493" s="211"/>
      <c r="AK493" s="211"/>
      <c r="AL493" s="211"/>
      <c r="AM493" s="211"/>
      <c r="AN493" s="211"/>
      <c r="AO493" s="211"/>
      <c r="AP493" s="211"/>
      <c r="AQ493" s="211"/>
    </row>
    <row r="494" spans="1:43">
      <c r="A494" s="292">
        <v>9781877419591</v>
      </c>
      <c r="B494" s="213" t="s">
        <v>2948</v>
      </c>
      <c r="C494" s="225">
        <v>9.5</v>
      </c>
      <c r="E494" s="279"/>
      <c r="F494" s="211"/>
      <c r="G494" s="279"/>
      <c r="H494" s="211"/>
      <c r="I494" s="211"/>
      <c r="J494" s="211"/>
      <c r="K494" s="211"/>
      <c r="L494" s="211"/>
      <c r="M494" s="211"/>
      <c r="N494" s="211"/>
      <c r="O494" s="211"/>
      <c r="P494" s="211"/>
      <c r="Q494" s="211"/>
      <c r="R494" s="211"/>
      <c r="S494" s="211"/>
      <c r="T494" s="211"/>
      <c r="U494" s="211"/>
      <c r="V494" s="211"/>
      <c r="W494" s="211"/>
      <c r="X494" s="211"/>
      <c r="Y494" s="211"/>
      <c r="Z494" s="211"/>
      <c r="AA494" s="211"/>
      <c r="AB494" s="211"/>
      <c r="AC494" s="211"/>
      <c r="AD494" s="211"/>
      <c r="AE494" s="211"/>
      <c r="AF494" s="211"/>
      <c r="AG494" s="211"/>
      <c r="AH494" s="211"/>
      <c r="AI494" s="211"/>
      <c r="AJ494" s="211"/>
      <c r="AK494" s="211"/>
      <c r="AL494" s="211"/>
      <c r="AM494" s="211"/>
      <c r="AN494" s="211"/>
      <c r="AO494" s="211"/>
      <c r="AP494" s="211"/>
      <c r="AQ494" s="211"/>
    </row>
    <row r="495" spans="1:43">
      <c r="A495" s="292">
        <v>9781877419607</v>
      </c>
      <c r="B495" s="213" t="s">
        <v>2949</v>
      </c>
      <c r="C495" s="225">
        <v>9.5</v>
      </c>
      <c r="E495" s="279"/>
      <c r="F495" s="211"/>
      <c r="G495" s="279"/>
      <c r="H495" s="211"/>
      <c r="I495" s="211"/>
      <c r="J495" s="211"/>
      <c r="K495" s="211"/>
      <c r="L495" s="211"/>
      <c r="M495" s="211"/>
      <c r="N495" s="211"/>
      <c r="O495" s="211"/>
      <c r="P495" s="211"/>
      <c r="Q495" s="211"/>
      <c r="R495" s="211"/>
      <c r="S495" s="211"/>
      <c r="T495" s="211"/>
      <c r="U495" s="211"/>
      <c r="V495" s="211"/>
      <c r="W495" s="211"/>
      <c r="X495" s="211"/>
      <c r="Y495" s="211"/>
      <c r="Z495" s="211"/>
      <c r="AA495" s="211"/>
      <c r="AB495" s="211"/>
      <c r="AC495" s="211"/>
      <c r="AD495" s="211"/>
      <c r="AE495" s="211"/>
      <c r="AF495" s="211"/>
      <c r="AG495" s="211"/>
      <c r="AH495" s="211"/>
      <c r="AI495" s="211"/>
      <c r="AJ495" s="211"/>
      <c r="AK495" s="211"/>
      <c r="AL495" s="211"/>
      <c r="AM495" s="211"/>
      <c r="AN495" s="211"/>
      <c r="AO495" s="211"/>
      <c r="AP495" s="211"/>
      <c r="AQ495" s="211"/>
    </row>
    <row r="496" spans="1:43">
      <c r="A496" s="292">
        <v>9781877419614</v>
      </c>
      <c r="B496" s="213" t="s">
        <v>2950</v>
      </c>
      <c r="C496" s="225">
        <v>9.5</v>
      </c>
      <c r="E496" s="279"/>
      <c r="F496" s="211"/>
      <c r="G496" s="279"/>
      <c r="H496" s="211"/>
      <c r="I496" s="211"/>
      <c r="J496" s="211"/>
      <c r="K496" s="211"/>
      <c r="L496" s="211"/>
      <c r="M496" s="211"/>
      <c r="N496" s="211"/>
      <c r="O496" s="211"/>
      <c r="P496" s="211"/>
      <c r="Q496" s="211"/>
      <c r="R496" s="211"/>
      <c r="S496" s="211"/>
      <c r="T496" s="211"/>
      <c r="U496" s="211"/>
      <c r="V496" s="211"/>
      <c r="W496" s="211"/>
      <c r="X496" s="211"/>
      <c r="Y496" s="211"/>
      <c r="Z496" s="211"/>
      <c r="AA496" s="211"/>
      <c r="AB496" s="211"/>
      <c r="AC496" s="211"/>
      <c r="AD496" s="211"/>
      <c r="AE496" s="211"/>
      <c r="AF496" s="211"/>
      <c r="AG496" s="211"/>
      <c r="AH496" s="211"/>
      <c r="AI496" s="211"/>
      <c r="AJ496" s="211"/>
      <c r="AK496" s="211"/>
      <c r="AL496" s="211"/>
      <c r="AM496" s="211"/>
      <c r="AN496" s="211"/>
      <c r="AO496" s="211"/>
      <c r="AP496" s="211"/>
      <c r="AQ496" s="211"/>
    </row>
    <row r="497" spans="1:43">
      <c r="A497" s="292">
        <v>9781877419621</v>
      </c>
      <c r="B497" s="213" t="s">
        <v>2951</v>
      </c>
      <c r="C497" s="225">
        <v>9.5</v>
      </c>
      <c r="E497" s="279"/>
      <c r="F497" s="211"/>
      <c r="G497" s="279"/>
      <c r="H497" s="211"/>
      <c r="I497" s="211"/>
      <c r="J497" s="211"/>
      <c r="K497" s="211"/>
      <c r="L497" s="211"/>
      <c r="M497" s="211"/>
      <c r="N497" s="211"/>
      <c r="O497" s="211"/>
      <c r="P497" s="211"/>
      <c r="Q497" s="211"/>
      <c r="R497" s="211"/>
      <c r="S497" s="211"/>
      <c r="T497" s="211"/>
      <c r="U497" s="211"/>
      <c r="V497" s="211"/>
      <c r="W497" s="211"/>
      <c r="X497" s="211"/>
      <c r="Y497" s="211"/>
      <c r="Z497" s="211"/>
      <c r="AA497" s="211"/>
      <c r="AB497" s="211"/>
      <c r="AC497" s="211"/>
      <c r="AD497" s="211"/>
      <c r="AE497" s="211"/>
      <c r="AF497" s="211"/>
      <c r="AG497" s="211"/>
      <c r="AH497" s="211"/>
      <c r="AI497" s="211"/>
      <c r="AJ497" s="211"/>
      <c r="AK497" s="211"/>
      <c r="AL497" s="211"/>
      <c r="AM497" s="211"/>
      <c r="AN497" s="211"/>
      <c r="AO497" s="211"/>
      <c r="AP497" s="211"/>
      <c r="AQ497" s="211"/>
    </row>
    <row r="498" spans="1:43">
      <c r="A498" s="292">
        <v>9781877419638</v>
      </c>
      <c r="B498" s="213" t="s">
        <v>2952</v>
      </c>
      <c r="C498" s="225">
        <v>9.5</v>
      </c>
      <c r="E498" s="279"/>
      <c r="F498" s="211"/>
      <c r="G498" s="279"/>
      <c r="H498" s="211"/>
      <c r="I498" s="211"/>
      <c r="J498" s="211"/>
      <c r="K498" s="211"/>
      <c r="L498" s="211"/>
      <c r="M498" s="211"/>
      <c r="N498" s="211"/>
      <c r="O498" s="211"/>
      <c r="P498" s="211"/>
      <c r="Q498" s="211"/>
      <c r="R498" s="211"/>
      <c r="S498" s="211"/>
      <c r="T498" s="211"/>
      <c r="U498" s="211"/>
      <c r="V498" s="211"/>
      <c r="W498" s="211"/>
      <c r="X498" s="211"/>
      <c r="Y498" s="211"/>
      <c r="Z498" s="211"/>
      <c r="AA498" s="211"/>
      <c r="AB498" s="211"/>
      <c r="AC498" s="211"/>
      <c r="AD498" s="211"/>
      <c r="AE498" s="211"/>
      <c r="AF498" s="211"/>
      <c r="AG498" s="211"/>
      <c r="AH498" s="211"/>
      <c r="AI498" s="211"/>
      <c r="AJ498" s="211"/>
      <c r="AK498" s="211"/>
      <c r="AL498" s="211"/>
      <c r="AM498" s="211"/>
      <c r="AN498" s="211"/>
      <c r="AO498" s="211"/>
      <c r="AP498" s="211"/>
      <c r="AQ498" s="211"/>
    </row>
    <row r="499" spans="1:43">
      <c r="A499" s="292">
        <v>9781877419645</v>
      </c>
      <c r="B499" s="213" t="s">
        <v>2953</v>
      </c>
      <c r="C499" s="225">
        <v>9.5</v>
      </c>
      <c r="E499" s="279"/>
      <c r="F499" s="211"/>
      <c r="G499" s="279"/>
      <c r="H499" s="211"/>
      <c r="I499" s="211"/>
      <c r="J499" s="211"/>
      <c r="K499" s="211"/>
      <c r="L499" s="211"/>
      <c r="M499" s="211"/>
      <c r="N499" s="211"/>
      <c r="O499" s="211"/>
      <c r="P499" s="211"/>
      <c r="Q499" s="211"/>
      <c r="R499" s="211"/>
      <c r="S499" s="211"/>
      <c r="T499" s="211"/>
      <c r="U499" s="211"/>
      <c r="V499" s="211"/>
      <c r="W499" s="211"/>
      <c r="X499" s="211"/>
      <c r="Y499" s="211"/>
      <c r="Z499" s="211"/>
      <c r="AA499" s="211"/>
      <c r="AB499" s="211"/>
      <c r="AC499" s="211"/>
      <c r="AD499" s="211"/>
      <c r="AE499" s="211"/>
      <c r="AF499" s="211"/>
      <c r="AG499" s="211"/>
      <c r="AH499" s="211"/>
      <c r="AI499" s="211"/>
      <c r="AJ499" s="211"/>
      <c r="AK499" s="211"/>
      <c r="AL499" s="211"/>
      <c r="AM499" s="211"/>
      <c r="AN499" s="211"/>
      <c r="AO499" s="211"/>
      <c r="AP499" s="211"/>
      <c r="AQ499" s="211"/>
    </row>
    <row r="500" spans="1:43">
      <c r="A500" s="293">
        <v>9781877419652</v>
      </c>
      <c r="B500" s="219" t="s">
        <v>2954</v>
      </c>
      <c r="C500" s="225">
        <v>9.5</v>
      </c>
      <c r="E500" s="279"/>
      <c r="F500" s="211"/>
      <c r="G500" s="279"/>
      <c r="H500" s="211"/>
      <c r="I500" s="211"/>
      <c r="J500" s="211"/>
      <c r="K500" s="211"/>
      <c r="L500" s="211"/>
      <c r="M500" s="211"/>
      <c r="N500" s="211"/>
      <c r="O500" s="211"/>
      <c r="P500" s="211"/>
      <c r="Q500" s="211"/>
      <c r="R500" s="211"/>
      <c r="S500" s="211"/>
      <c r="T500" s="211"/>
      <c r="U500" s="211"/>
      <c r="V500" s="211"/>
      <c r="W500" s="211"/>
      <c r="X500" s="211"/>
      <c r="Y500" s="211"/>
      <c r="Z500" s="211"/>
      <c r="AA500" s="211"/>
      <c r="AB500" s="211"/>
      <c r="AC500" s="211"/>
      <c r="AD500" s="211"/>
      <c r="AE500" s="211"/>
      <c r="AF500" s="211"/>
      <c r="AG500" s="211"/>
      <c r="AH500" s="211"/>
      <c r="AI500" s="211"/>
      <c r="AJ500" s="211"/>
      <c r="AK500" s="211"/>
      <c r="AL500" s="211"/>
      <c r="AM500" s="211"/>
      <c r="AN500" s="211"/>
      <c r="AO500" s="211"/>
      <c r="AP500" s="211"/>
      <c r="AQ500" s="211"/>
    </row>
    <row r="501" spans="1:43">
      <c r="A501" s="289"/>
      <c r="B501" s="250"/>
      <c r="C501" s="251"/>
      <c r="D501" s="252"/>
      <c r="E501" s="280"/>
      <c r="F501" s="252"/>
      <c r="G501" s="280"/>
      <c r="H501" s="252"/>
      <c r="I501" s="252"/>
      <c r="J501" s="252"/>
      <c r="K501" s="252"/>
      <c r="L501" s="252"/>
      <c r="M501" s="252"/>
      <c r="N501" s="252"/>
      <c r="O501" s="252"/>
      <c r="P501" s="252"/>
      <c r="Q501" s="252"/>
      <c r="R501" s="252"/>
      <c r="S501" s="252"/>
      <c r="T501" s="252"/>
      <c r="U501" s="252"/>
      <c r="V501" s="252"/>
      <c r="W501" s="252"/>
      <c r="X501" s="252"/>
      <c r="Y501" s="252"/>
      <c r="Z501" s="252"/>
      <c r="AA501" s="252"/>
      <c r="AB501" s="252"/>
      <c r="AC501" s="252"/>
      <c r="AD501" s="252"/>
      <c r="AE501" s="252"/>
      <c r="AF501" s="252"/>
      <c r="AG501" s="252"/>
      <c r="AH501" s="252"/>
      <c r="AI501" s="252"/>
      <c r="AJ501" s="252"/>
      <c r="AK501" s="252"/>
      <c r="AL501" s="252"/>
      <c r="AM501" s="252"/>
      <c r="AN501" s="252"/>
      <c r="AO501" s="252"/>
      <c r="AP501" s="252"/>
      <c r="AQ501" s="252"/>
    </row>
    <row r="502" spans="1:43" ht="11.25" customHeight="1">
      <c r="A502" s="296">
        <v>9781877490910</v>
      </c>
      <c r="B502" s="221" t="s">
        <v>2955</v>
      </c>
      <c r="C502" s="226">
        <v>71.95</v>
      </c>
    </row>
    <row r="503" spans="1:43">
      <c r="A503" s="292">
        <v>9781877419379</v>
      </c>
      <c r="B503" s="213" t="s">
        <v>2956</v>
      </c>
      <c r="C503" s="225">
        <v>9.5</v>
      </c>
      <c r="E503" s="279"/>
      <c r="F503" s="211"/>
      <c r="G503" s="279"/>
      <c r="H503" s="211"/>
      <c r="I503" s="211"/>
      <c r="J503" s="211"/>
      <c r="K503" s="211"/>
      <c r="L503" s="211"/>
      <c r="M503" s="211"/>
      <c r="N503" s="211"/>
      <c r="O503" s="211"/>
      <c r="P503" s="211"/>
      <c r="Q503" s="211"/>
      <c r="R503" s="211"/>
      <c r="S503" s="211"/>
      <c r="T503" s="211"/>
      <c r="U503" s="211"/>
      <c r="V503" s="211"/>
      <c r="W503" s="211"/>
      <c r="X503" s="211"/>
      <c r="Y503" s="211"/>
      <c r="Z503" s="211"/>
      <c r="AA503" s="211"/>
      <c r="AB503" s="211"/>
      <c r="AC503" s="211"/>
      <c r="AD503" s="211"/>
      <c r="AE503" s="211"/>
      <c r="AF503" s="211"/>
      <c r="AG503" s="211"/>
      <c r="AH503" s="211"/>
      <c r="AI503" s="211"/>
      <c r="AJ503" s="211"/>
      <c r="AK503" s="211"/>
      <c r="AL503" s="211"/>
      <c r="AM503" s="211"/>
      <c r="AN503" s="211"/>
      <c r="AO503" s="211"/>
      <c r="AP503" s="211"/>
      <c r="AQ503" s="211"/>
    </row>
    <row r="504" spans="1:43">
      <c r="A504" s="292">
        <v>9781877419362</v>
      </c>
      <c r="B504" s="213" t="s">
        <v>2957</v>
      </c>
      <c r="C504" s="225">
        <v>9.5</v>
      </c>
      <c r="E504" s="279"/>
      <c r="F504" s="211"/>
      <c r="G504" s="279"/>
      <c r="H504" s="211"/>
      <c r="I504" s="211"/>
      <c r="J504" s="211"/>
      <c r="K504" s="211"/>
      <c r="L504" s="211"/>
      <c r="M504" s="211"/>
      <c r="N504" s="211"/>
      <c r="O504" s="211"/>
      <c r="P504" s="211"/>
      <c r="Q504" s="211"/>
      <c r="R504" s="211"/>
      <c r="S504" s="211"/>
      <c r="T504" s="211"/>
      <c r="U504" s="211"/>
      <c r="V504" s="211"/>
      <c r="W504" s="211"/>
      <c r="X504" s="211"/>
      <c r="Y504" s="211"/>
      <c r="Z504" s="211"/>
      <c r="AA504" s="211"/>
      <c r="AB504" s="211"/>
      <c r="AC504" s="211"/>
      <c r="AD504" s="211"/>
      <c r="AE504" s="211"/>
      <c r="AF504" s="211"/>
      <c r="AG504" s="211"/>
      <c r="AH504" s="211"/>
      <c r="AI504" s="211"/>
      <c r="AJ504" s="211"/>
      <c r="AK504" s="211"/>
      <c r="AL504" s="211"/>
      <c r="AM504" s="211"/>
      <c r="AN504" s="211"/>
      <c r="AO504" s="211"/>
      <c r="AP504" s="211"/>
      <c r="AQ504" s="211"/>
    </row>
    <row r="505" spans="1:43">
      <c r="A505" s="292">
        <v>9781877419348</v>
      </c>
      <c r="B505" s="213" t="s">
        <v>2958</v>
      </c>
      <c r="C505" s="225">
        <v>9.5</v>
      </c>
      <c r="E505" s="279"/>
      <c r="F505" s="211"/>
      <c r="G505" s="279"/>
      <c r="H505" s="211"/>
      <c r="I505" s="211"/>
      <c r="J505" s="211"/>
      <c r="K505" s="211"/>
      <c r="L505" s="211"/>
      <c r="M505" s="211"/>
      <c r="N505" s="211"/>
      <c r="O505" s="211"/>
      <c r="P505" s="211"/>
      <c r="Q505" s="211"/>
      <c r="R505" s="211"/>
      <c r="S505" s="211"/>
      <c r="T505" s="211"/>
      <c r="U505" s="211"/>
      <c r="V505" s="211"/>
      <c r="W505" s="211"/>
      <c r="X505" s="211"/>
      <c r="Y505" s="211"/>
      <c r="Z505" s="211"/>
      <c r="AA505" s="211"/>
      <c r="AB505" s="211"/>
      <c r="AC505" s="211"/>
      <c r="AD505" s="211"/>
      <c r="AE505" s="211"/>
      <c r="AF505" s="211"/>
      <c r="AG505" s="211"/>
      <c r="AH505" s="211"/>
      <c r="AI505" s="211"/>
      <c r="AJ505" s="211"/>
      <c r="AK505" s="211"/>
      <c r="AL505" s="211"/>
      <c r="AM505" s="211"/>
      <c r="AN505" s="211"/>
      <c r="AO505" s="211"/>
      <c r="AP505" s="211"/>
      <c r="AQ505" s="211"/>
    </row>
    <row r="506" spans="1:43">
      <c r="A506" s="292">
        <v>9781877435041</v>
      </c>
      <c r="B506" s="213" t="s">
        <v>2959</v>
      </c>
      <c r="C506" s="225">
        <v>9.5</v>
      </c>
      <c r="E506" s="279"/>
      <c r="F506" s="211"/>
      <c r="G506" s="279"/>
      <c r="H506" s="211"/>
      <c r="I506" s="211"/>
      <c r="J506" s="211"/>
      <c r="K506" s="211"/>
      <c r="L506" s="211"/>
      <c r="M506" s="211"/>
      <c r="N506" s="211"/>
      <c r="O506" s="211"/>
      <c r="P506" s="211"/>
      <c r="Q506" s="211"/>
      <c r="R506" s="211"/>
      <c r="S506" s="211"/>
      <c r="T506" s="211"/>
      <c r="U506" s="211"/>
      <c r="V506" s="211"/>
      <c r="W506" s="211"/>
      <c r="X506" s="211"/>
      <c r="Y506" s="211"/>
      <c r="Z506" s="211"/>
      <c r="AA506" s="211"/>
      <c r="AB506" s="211"/>
      <c r="AC506" s="211"/>
      <c r="AD506" s="211"/>
      <c r="AE506" s="211"/>
      <c r="AF506" s="211"/>
      <c r="AG506" s="211"/>
      <c r="AH506" s="211"/>
      <c r="AI506" s="211"/>
      <c r="AJ506" s="211"/>
      <c r="AK506" s="211"/>
      <c r="AL506" s="211"/>
      <c r="AM506" s="211"/>
      <c r="AN506" s="211"/>
      <c r="AO506" s="211"/>
      <c r="AP506" s="211"/>
      <c r="AQ506" s="211"/>
    </row>
    <row r="507" spans="1:43">
      <c r="A507" s="292">
        <v>9781877435027</v>
      </c>
      <c r="B507" s="213" t="s">
        <v>2960</v>
      </c>
      <c r="C507" s="225">
        <v>9.5</v>
      </c>
      <c r="E507" s="279"/>
      <c r="F507" s="211"/>
      <c r="G507" s="279"/>
      <c r="H507" s="211"/>
      <c r="I507" s="211"/>
      <c r="J507" s="211"/>
      <c r="K507" s="211"/>
      <c r="L507" s="211"/>
      <c r="M507" s="211"/>
      <c r="N507" s="211"/>
      <c r="O507" s="211"/>
      <c r="P507" s="211"/>
      <c r="Q507" s="211"/>
      <c r="R507" s="211"/>
      <c r="S507" s="211"/>
      <c r="T507" s="211"/>
      <c r="U507" s="211"/>
      <c r="V507" s="211"/>
      <c r="W507" s="211"/>
      <c r="X507" s="211"/>
      <c r="Y507" s="211"/>
      <c r="Z507" s="211"/>
      <c r="AA507" s="211"/>
      <c r="AB507" s="211"/>
      <c r="AC507" s="211"/>
      <c r="AD507" s="211"/>
      <c r="AE507" s="211"/>
      <c r="AF507" s="211"/>
      <c r="AG507" s="211"/>
      <c r="AH507" s="211"/>
      <c r="AI507" s="211"/>
      <c r="AJ507" s="211"/>
      <c r="AK507" s="211"/>
      <c r="AL507" s="211"/>
      <c r="AM507" s="211"/>
      <c r="AN507" s="211"/>
      <c r="AO507" s="211"/>
      <c r="AP507" s="211"/>
      <c r="AQ507" s="211"/>
    </row>
    <row r="508" spans="1:43">
      <c r="A508" s="292">
        <v>9781877435058</v>
      </c>
      <c r="B508" s="213" t="s">
        <v>2961</v>
      </c>
      <c r="C508" s="225">
        <v>9.5</v>
      </c>
      <c r="E508" s="279"/>
      <c r="F508" s="211"/>
      <c r="G508" s="279"/>
      <c r="H508" s="211"/>
      <c r="I508" s="211"/>
      <c r="J508" s="211"/>
      <c r="K508" s="211"/>
      <c r="L508" s="211"/>
      <c r="M508" s="211"/>
      <c r="N508" s="211"/>
      <c r="O508" s="211"/>
      <c r="P508" s="211"/>
      <c r="Q508" s="211"/>
      <c r="R508" s="211"/>
      <c r="S508" s="211"/>
      <c r="T508" s="211"/>
      <c r="U508" s="211"/>
      <c r="V508" s="211"/>
      <c r="W508" s="211"/>
      <c r="X508" s="211"/>
      <c r="Y508" s="211"/>
      <c r="Z508" s="211"/>
      <c r="AA508" s="211"/>
      <c r="AB508" s="211"/>
      <c r="AC508" s="211"/>
      <c r="AD508" s="211"/>
      <c r="AE508" s="211"/>
      <c r="AF508" s="211"/>
      <c r="AG508" s="211"/>
      <c r="AH508" s="211"/>
      <c r="AI508" s="211"/>
      <c r="AJ508" s="211"/>
      <c r="AK508" s="211"/>
      <c r="AL508" s="211"/>
      <c r="AM508" s="211"/>
      <c r="AN508" s="211"/>
      <c r="AO508" s="211"/>
      <c r="AP508" s="211"/>
      <c r="AQ508" s="211"/>
    </row>
    <row r="509" spans="1:43">
      <c r="A509" s="292">
        <v>9781877419355</v>
      </c>
      <c r="B509" s="213" t="s">
        <v>2962</v>
      </c>
      <c r="C509" s="225">
        <v>9.5</v>
      </c>
      <c r="E509" s="279"/>
      <c r="F509" s="211"/>
      <c r="G509" s="279"/>
      <c r="H509" s="211"/>
      <c r="I509" s="211"/>
      <c r="J509" s="211"/>
      <c r="K509" s="211"/>
      <c r="L509" s="211"/>
      <c r="M509" s="211"/>
      <c r="N509" s="211"/>
      <c r="O509" s="211"/>
      <c r="P509" s="211"/>
      <c r="Q509" s="211"/>
      <c r="R509" s="211"/>
      <c r="S509" s="211"/>
      <c r="T509" s="211"/>
      <c r="U509" s="211"/>
      <c r="V509" s="211"/>
      <c r="W509" s="211"/>
      <c r="X509" s="211"/>
      <c r="Y509" s="211"/>
      <c r="Z509" s="211"/>
      <c r="AA509" s="211"/>
      <c r="AB509" s="211"/>
      <c r="AC509" s="211"/>
      <c r="AD509" s="211"/>
      <c r="AE509" s="211"/>
      <c r="AF509" s="211"/>
      <c r="AG509" s="211"/>
      <c r="AH509" s="211"/>
      <c r="AI509" s="211"/>
      <c r="AJ509" s="211"/>
      <c r="AK509" s="211"/>
      <c r="AL509" s="211"/>
      <c r="AM509" s="211"/>
      <c r="AN509" s="211"/>
      <c r="AO509" s="211"/>
      <c r="AP509" s="211"/>
      <c r="AQ509" s="211"/>
    </row>
    <row r="510" spans="1:43">
      <c r="A510" s="293">
        <v>9781877435034</v>
      </c>
      <c r="B510" s="219" t="s">
        <v>2963</v>
      </c>
      <c r="C510" s="225">
        <v>9.5</v>
      </c>
      <c r="E510" s="279"/>
      <c r="F510" s="211"/>
      <c r="G510" s="279"/>
      <c r="H510" s="211"/>
      <c r="I510" s="211"/>
      <c r="J510" s="211"/>
      <c r="K510" s="211"/>
      <c r="L510" s="211"/>
      <c r="M510" s="211"/>
      <c r="N510" s="211"/>
      <c r="O510" s="211"/>
      <c r="P510" s="211"/>
      <c r="Q510" s="211"/>
      <c r="R510" s="211"/>
      <c r="S510" s="211"/>
      <c r="T510" s="211"/>
      <c r="U510" s="211"/>
      <c r="V510" s="211"/>
      <c r="W510" s="211"/>
      <c r="X510" s="211"/>
      <c r="Y510" s="211"/>
      <c r="Z510" s="211"/>
      <c r="AA510" s="211"/>
      <c r="AB510" s="211"/>
      <c r="AC510" s="211"/>
      <c r="AD510" s="211"/>
      <c r="AE510" s="211"/>
      <c r="AF510" s="211"/>
      <c r="AG510" s="211"/>
      <c r="AH510" s="211"/>
      <c r="AI510" s="211"/>
      <c r="AJ510" s="211"/>
      <c r="AK510" s="211"/>
      <c r="AL510" s="211"/>
      <c r="AM510" s="211"/>
      <c r="AN510" s="211"/>
      <c r="AO510" s="211"/>
      <c r="AP510" s="211"/>
      <c r="AQ510" s="211"/>
    </row>
    <row r="511" spans="1:43">
      <c r="A511" s="289"/>
      <c r="B511" s="250"/>
      <c r="C511" s="251"/>
      <c r="D511" s="252"/>
      <c r="E511" s="280"/>
      <c r="F511" s="252"/>
      <c r="G511" s="280"/>
      <c r="H511" s="252"/>
      <c r="I511" s="252"/>
      <c r="J511" s="252"/>
      <c r="K511" s="252"/>
      <c r="L511" s="252"/>
      <c r="M511" s="252"/>
      <c r="N511" s="252"/>
      <c r="O511" s="252"/>
      <c r="P511" s="252"/>
      <c r="Q511" s="252"/>
      <c r="R511" s="252"/>
      <c r="S511" s="252"/>
      <c r="T511" s="252"/>
      <c r="U511" s="252"/>
      <c r="V511" s="252"/>
      <c r="W511" s="252"/>
      <c r="X511" s="252"/>
      <c r="Y511" s="252"/>
      <c r="Z511" s="252"/>
      <c r="AA511" s="252"/>
      <c r="AB511" s="252"/>
      <c r="AC511" s="252"/>
      <c r="AD511" s="252"/>
      <c r="AE511" s="252"/>
      <c r="AF511" s="252"/>
      <c r="AG511" s="252"/>
      <c r="AH511" s="252"/>
      <c r="AI511" s="252"/>
      <c r="AJ511" s="252"/>
      <c r="AK511" s="252"/>
      <c r="AL511" s="252"/>
      <c r="AM511" s="252"/>
      <c r="AN511" s="252"/>
      <c r="AO511" s="252"/>
      <c r="AP511" s="252"/>
      <c r="AQ511" s="252"/>
    </row>
    <row r="512" spans="1:43" ht="11.25" customHeight="1">
      <c r="A512" s="296">
        <v>9781877490927</v>
      </c>
      <c r="B512" s="221" t="s">
        <v>2964</v>
      </c>
      <c r="C512" s="226">
        <v>71.95</v>
      </c>
    </row>
    <row r="513" spans="1:43">
      <c r="A513" s="292">
        <v>9781877490224</v>
      </c>
      <c r="B513" s="213" t="s">
        <v>2965</v>
      </c>
      <c r="C513" s="225">
        <v>9.5</v>
      </c>
      <c r="E513" s="279"/>
      <c r="F513" s="211"/>
      <c r="G513" s="279"/>
      <c r="H513" s="211"/>
      <c r="I513" s="211"/>
      <c r="J513" s="211"/>
      <c r="K513" s="211"/>
      <c r="L513" s="211"/>
      <c r="M513" s="211"/>
      <c r="N513" s="211"/>
      <c r="O513" s="211"/>
      <c r="P513" s="211"/>
      <c r="Q513" s="211"/>
      <c r="R513" s="211"/>
      <c r="S513" s="211"/>
      <c r="T513" s="211"/>
      <c r="U513" s="211"/>
      <c r="V513" s="211"/>
      <c r="W513" s="211"/>
      <c r="X513" s="211"/>
      <c r="Y513" s="211"/>
      <c r="Z513" s="211"/>
      <c r="AA513" s="211"/>
      <c r="AB513" s="211"/>
      <c r="AC513" s="211"/>
      <c r="AD513" s="211"/>
      <c r="AE513" s="211"/>
      <c r="AF513" s="211"/>
      <c r="AG513" s="211"/>
      <c r="AH513" s="211"/>
      <c r="AI513" s="211"/>
      <c r="AJ513" s="211"/>
      <c r="AK513" s="211"/>
      <c r="AL513" s="211"/>
      <c r="AM513" s="211"/>
      <c r="AN513" s="211"/>
      <c r="AO513" s="211"/>
      <c r="AP513" s="211"/>
      <c r="AQ513" s="211"/>
    </row>
    <row r="514" spans="1:43">
      <c r="A514" s="292">
        <v>9781877490217</v>
      </c>
      <c r="B514" s="213" t="s">
        <v>2966</v>
      </c>
      <c r="C514" s="225">
        <v>9.5</v>
      </c>
      <c r="E514" s="279"/>
      <c r="F514" s="211"/>
      <c r="G514" s="279"/>
      <c r="H514" s="211"/>
      <c r="I514" s="211"/>
      <c r="J514" s="211"/>
      <c r="K514" s="211"/>
      <c r="L514" s="211"/>
      <c r="M514" s="211"/>
      <c r="N514" s="211"/>
      <c r="O514" s="211"/>
      <c r="P514" s="211"/>
      <c r="Q514" s="211"/>
      <c r="R514" s="211"/>
      <c r="S514" s="211"/>
      <c r="T514" s="211"/>
      <c r="U514" s="211"/>
      <c r="V514" s="211"/>
      <c r="W514" s="211"/>
      <c r="X514" s="211"/>
      <c r="Y514" s="211"/>
      <c r="Z514" s="211"/>
      <c r="AA514" s="211"/>
      <c r="AB514" s="211"/>
      <c r="AC514" s="211"/>
      <c r="AD514" s="211"/>
      <c r="AE514" s="211"/>
      <c r="AF514" s="211"/>
      <c r="AG514" s="211"/>
      <c r="AH514" s="211"/>
      <c r="AI514" s="211"/>
      <c r="AJ514" s="211"/>
      <c r="AK514" s="211"/>
      <c r="AL514" s="211"/>
      <c r="AM514" s="211"/>
      <c r="AN514" s="211"/>
      <c r="AO514" s="211"/>
      <c r="AP514" s="211"/>
      <c r="AQ514" s="211"/>
    </row>
    <row r="515" spans="1:43">
      <c r="A515" s="292">
        <v>9781877490170</v>
      </c>
      <c r="B515" s="213" t="s">
        <v>2967</v>
      </c>
      <c r="C515" s="225">
        <v>9.5</v>
      </c>
      <c r="E515" s="279"/>
      <c r="F515" s="211"/>
      <c r="G515" s="279"/>
      <c r="H515" s="211"/>
      <c r="I515" s="211"/>
      <c r="J515" s="211"/>
      <c r="K515" s="211"/>
      <c r="L515" s="211"/>
      <c r="M515" s="211"/>
      <c r="N515" s="211"/>
      <c r="O515" s="211"/>
      <c r="P515" s="211"/>
      <c r="Q515" s="211"/>
      <c r="R515" s="211"/>
      <c r="S515" s="211"/>
      <c r="T515" s="211"/>
      <c r="U515" s="211"/>
      <c r="V515" s="211"/>
      <c r="W515" s="211"/>
      <c r="X515" s="211"/>
      <c r="Y515" s="211"/>
      <c r="Z515" s="211"/>
      <c r="AA515" s="211"/>
      <c r="AB515" s="211"/>
      <c r="AC515" s="211"/>
      <c r="AD515" s="211"/>
      <c r="AE515" s="211"/>
      <c r="AF515" s="211"/>
      <c r="AG515" s="211"/>
      <c r="AH515" s="211"/>
      <c r="AI515" s="211"/>
      <c r="AJ515" s="211"/>
      <c r="AK515" s="211"/>
      <c r="AL515" s="211"/>
      <c r="AM515" s="211"/>
      <c r="AN515" s="211"/>
      <c r="AO515" s="211"/>
      <c r="AP515" s="211"/>
      <c r="AQ515" s="211"/>
    </row>
    <row r="516" spans="1:43">
      <c r="A516" s="292">
        <v>9781877490194</v>
      </c>
      <c r="B516" s="213" t="s">
        <v>2968</v>
      </c>
      <c r="C516" s="225">
        <v>9.5</v>
      </c>
      <c r="E516" s="279"/>
      <c r="F516" s="211"/>
      <c r="G516" s="279"/>
      <c r="H516" s="211"/>
      <c r="I516" s="211"/>
      <c r="J516" s="211"/>
      <c r="K516" s="211"/>
      <c r="L516" s="211"/>
      <c r="M516" s="211"/>
      <c r="N516" s="211"/>
      <c r="O516" s="211"/>
      <c r="P516" s="211"/>
      <c r="Q516" s="211"/>
      <c r="R516" s="211"/>
      <c r="S516" s="211"/>
      <c r="T516" s="211"/>
      <c r="U516" s="211"/>
      <c r="V516" s="211"/>
      <c r="W516" s="211"/>
      <c r="X516" s="211"/>
      <c r="Y516" s="211"/>
      <c r="Z516" s="211"/>
      <c r="AA516" s="211"/>
      <c r="AB516" s="211"/>
      <c r="AC516" s="211"/>
      <c r="AD516" s="211"/>
      <c r="AE516" s="211"/>
      <c r="AF516" s="211"/>
      <c r="AG516" s="211"/>
      <c r="AH516" s="211"/>
      <c r="AI516" s="211"/>
      <c r="AJ516" s="211"/>
      <c r="AK516" s="211"/>
      <c r="AL516" s="211"/>
      <c r="AM516" s="211"/>
      <c r="AN516" s="211"/>
      <c r="AO516" s="211"/>
      <c r="AP516" s="211"/>
      <c r="AQ516" s="211"/>
    </row>
    <row r="517" spans="1:43">
      <c r="A517" s="292">
        <v>9781877490200</v>
      </c>
      <c r="B517" s="213" t="s">
        <v>2969</v>
      </c>
      <c r="C517" s="225">
        <v>9.5</v>
      </c>
      <c r="E517" s="279"/>
      <c r="F517" s="211"/>
      <c r="G517" s="279"/>
      <c r="H517" s="211"/>
      <c r="I517" s="211"/>
      <c r="J517" s="211"/>
      <c r="K517" s="211"/>
      <c r="L517" s="211"/>
      <c r="M517" s="211"/>
      <c r="N517" s="211"/>
      <c r="O517" s="211"/>
      <c r="P517" s="211"/>
      <c r="Q517" s="211"/>
      <c r="R517" s="211"/>
      <c r="S517" s="211"/>
      <c r="T517" s="211"/>
      <c r="U517" s="211"/>
      <c r="V517" s="211"/>
      <c r="W517" s="211"/>
      <c r="X517" s="211"/>
      <c r="Y517" s="211"/>
      <c r="Z517" s="211"/>
      <c r="AA517" s="211"/>
      <c r="AB517" s="211"/>
      <c r="AC517" s="211"/>
      <c r="AD517" s="211"/>
      <c r="AE517" s="211"/>
      <c r="AF517" s="211"/>
      <c r="AG517" s="211"/>
      <c r="AH517" s="211"/>
      <c r="AI517" s="211"/>
      <c r="AJ517" s="211"/>
      <c r="AK517" s="211"/>
      <c r="AL517" s="211"/>
      <c r="AM517" s="211"/>
      <c r="AN517" s="211"/>
      <c r="AO517" s="211"/>
      <c r="AP517" s="211"/>
      <c r="AQ517" s="211"/>
    </row>
    <row r="518" spans="1:43">
      <c r="A518" s="292">
        <v>9781877490163</v>
      </c>
      <c r="B518" s="213" t="s">
        <v>2970</v>
      </c>
      <c r="C518" s="225">
        <v>9.5</v>
      </c>
      <c r="E518" s="279"/>
      <c r="F518" s="211"/>
      <c r="G518" s="279"/>
      <c r="H518" s="211"/>
      <c r="I518" s="211"/>
      <c r="J518" s="211"/>
      <c r="K518" s="211"/>
      <c r="L518" s="211"/>
      <c r="M518" s="211"/>
      <c r="N518" s="211"/>
      <c r="O518" s="211"/>
      <c r="P518" s="211"/>
      <c r="Q518" s="211"/>
      <c r="R518" s="211"/>
      <c r="S518" s="211"/>
      <c r="T518" s="211"/>
      <c r="U518" s="211"/>
      <c r="V518" s="211"/>
      <c r="W518" s="211"/>
      <c r="X518" s="211"/>
      <c r="Y518" s="211"/>
      <c r="Z518" s="211"/>
      <c r="AA518" s="211"/>
      <c r="AB518" s="211"/>
      <c r="AC518" s="211"/>
      <c r="AD518" s="211"/>
      <c r="AE518" s="211"/>
      <c r="AF518" s="211"/>
      <c r="AG518" s="211"/>
      <c r="AH518" s="211"/>
      <c r="AI518" s="211"/>
      <c r="AJ518" s="211"/>
      <c r="AK518" s="211"/>
      <c r="AL518" s="211"/>
      <c r="AM518" s="211"/>
      <c r="AN518" s="211"/>
      <c r="AO518" s="211"/>
      <c r="AP518" s="211"/>
      <c r="AQ518" s="211"/>
    </row>
    <row r="519" spans="1:43">
      <c r="A519" s="292">
        <v>9781877490187</v>
      </c>
      <c r="B519" s="213" t="s">
        <v>2971</v>
      </c>
      <c r="C519" s="225">
        <v>9.5</v>
      </c>
      <c r="E519" s="279"/>
      <c r="F519" s="211"/>
      <c r="G519" s="279"/>
      <c r="H519" s="211"/>
      <c r="I519" s="211"/>
      <c r="J519" s="211"/>
      <c r="K519" s="211"/>
      <c r="L519" s="211"/>
      <c r="M519" s="211"/>
      <c r="N519" s="211"/>
      <c r="O519" s="211"/>
      <c r="P519" s="211"/>
      <c r="Q519" s="211"/>
      <c r="R519" s="211"/>
      <c r="S519" s="211"/>
      <c r="T519" s="211"/>
      <c r="U519" s="211"/>
      <c r="V519" s="211"/>
      <c r="W519" s="211"/>
      <c r="X519" s="211"/>
      <c r="Y519" s="211"/>
      <c r="Z519" s="211"/>
      <c r="AA519" s="211"/>
      <c r="AB519" s="211"/>
      <c r="AC519" s="211"/>
      <c r="AD519" s="211"/>
      <c r="AE519" s="211"/>
      <c r="AF519" s="211"/>
      <c r="AG519" s="211"/>
      <c r="AH519" s="211"/>
      <c r="AI519" s="211"/>
      <c r="AJ519" s="211"/>
      <c r="AK519" s="211"/>
      <c r="AL519" s="211"/>
      <c r="AM519" s="211"/>
      <c r="AN519" s="211"/>
      <c r="AO519" s="211"/>
      <c r="AP519" s="211"/>
      <c r="AQ519" s="211"/>
    </row>
    <row r="520" spans="1:43">
      <c r="A520" s="293">
        <v>9781877490156</v>
      </c>
      <c r="B520" s="219" t="s">
        <v>2972</v>
      </c>
      <c r="C520" s="225">
        <v>9.5</v>
      </c>
      <c r="E520" s="279"/>
      <c r="F520" s="211"/>
      <c r="G520" s="279"/>
      <c r="H520" s="211"/>
      <c r="I520" s="211"/>
      <c r="J520" s="211"/>
      <c r="K520" s="211"/>
      <c r="L520" s="211"/>
      <c r="M520" s="211"/>
      <c r="N520" s="211"/>
      <c r="O520" s="211"/>
      <c r="P520" s="211"/>
      <c r="Q520" s="211"/>
      <c r="R520" s="211"/>
      <c r="S520" s="211"/>
      <c r="T520" s="211"/>
      <c r="U520" s="211"/>
      <c r="V520" s="211"/>
      <c r="W520" s="211"/>
      <c r="X520" s="211"/>
      <c r="Y520" s="211"/>
      <c r="Z520" s="211"/>
      <c r="AA520" s="211"/>
      <c r="AB520" s="211"/>
      <c r="AC520" s="211"/>
      <c r="AD520" s="211"/>
      <c r="AE520" s="211"/>
      <c r="AF520" s="211"/>
      <c r="AG520" s="211"/>
      <c r="AH520" s="211"/>
      <c r="AI520" s="211"/>
      <c r="AJ520" s="211"/>
      <c r="AK520" s="211"/>
      <c r="AL520" s="211"/>
      <c r="AM520" s="211"/>
      <c r="AN520" s="211"/>
      <c r="AO520" s="211"/>
      <c r="AP520" s="211"/>
      <c r="AQ520" s="211"/>
    </row>
    <row r="521" spans="1:43">
      <c r="A521" s="289"/>
      <c r="B521" s="250"/>
      <c r="C521" s="251"/>
      <c r="D521" s="252"/>
      <c r="E521" s="280"/>
      <c r="F521" s="252"/>
      <c r="G521" s="280"/>
      <c r="H521" s="252"/>
      <c r="I521" s="252"/>
      <c r="J521" s="252"/>
      <c r="K521" s="252"/>
      <c r="L521" s="252"/>
      <c r="M521" s="252"/>
      <c r="N521" s="252"/>
      <c r="O521" s="252"/>
      <c r="P521" s="252"/>
      <c r="Q521" s="252"/>
      <c r="R521" s="252"/>
      <c r="S521" s="252"/>
      <c r="T521" s="252"/>
      <c r="U521" s="252"/>
      <c r="V521" s="252"/>
      <c r="W521" s="252"/>
      <c r="X521" s="252"/>
      <c r="Y521" s="252"/>
      <c r="Z521" s="252"/>
      <c r="AA521" s="252"/>
      <c r="AB521" s="252"/>
      <c r="AC521" s="252"/>
      <c r="AD521" s="252"/>
      <c r="AE521" s="252"/>
      <c r="AF521" s="252"/>
      <c r="AG521" s="252"/>
      <c r="AH521" s="252"/>
      <c r="AI521" s="252"/>
      <c r="AJ521" s="252"/>
      <c r="AK521" s="252"/>
      <c r="AL521" s="252"/>
      <c r="AM521" s="252"/>
      <c r="AN521" s="252"/>
      <c r="AO521" s="252"/>
      <c r="AP521" s="252"/>
      <c r="AQ521" s="252"/>
    </row>
    <row r="522" spans="1:43" ht="11.25" customHeight="1">
      <c r="A522" s="296">
        <v>9781776540679</v>
      </c>
      <c r="B522" s="221" t="s">
        <v>2973</v>
      </c>
      <c r="C522" s="226">
        <v>71.95</v>
      </c>
    </row>
    <row r="523" spans="1:43">
      <c r="A523" s="292">
        <v>9781776540693</v>
      </c>
      <c r="B523" s="213" t="s">
        <v>2974</v>
      </c>
      <c r="C523" s="225">
        <v>9.5</v>
      </c>
      <c r="E523" s="279"/>
      <c r="F523" s="211"/>
      <c r="G523" s="279"/>
      <c r="H523" s="211"/>
      <c r="I523" s="211"/>
      <c r="J523" s="211"/>
      <c r="K523" s="211"/>
      <c r="L523" s="211"/>
      <c r="M523" s="211"/>
      <c r="N523" s="211"/>
      <c r="O523" s="211"/>
      <c r="P523" s="211"/>
      <c r="Q523" s="211"/>
      <c r="R523" s="211"/>
      <c r="S523" s="211"/>
      <c r="T523" s="211"/>
      <c r="U523" s="211"/>
      <c r="V523" s="211"/>
      <c r="W523" s="211"/>
      <c r="X523" s="211"/>
      <c r="Y523" s="211"/>
      <c r="Z523" s="211"/>
      <c r="AA523" s="211"/>
      <c r="AB523" s="211"/>
      <c r="AC523" s="211"/>
      <c r="AD523" s="211"/>
      <c r="AE523" s="211"/>
      <c r="AF523" s="211"/>
      <c r="AG523" s="211"/>
      <c r="AH523" s="211"/>
      <c r="AI523" s="211"/>
      <c r="AJ523" s="211"/>
      <c r="AK523" s="211"/>
      <c r="AL523" s="211"/>
      <c r="AM523" s="211"/>
      <c r="AN523" s="211"/>
      <c r="AO523" s="211"/>
      <c r="AP523" s="211"/>
      <c r="AQ523" s="211"/>
    </row>
    <row r="524" spans="1:43">
      <c r="A524" s="292">
        <v>9781776540709</v>
      </c>
      <c r="B524" s="213" t="s">
        <v>2975</v>
      </c>
      <c r="C524" s="225">
        <v>9.5</v>
      </c>
      <c r="E524" s="279"/>
      <c r="F524" s="211"/>
      <c r="G524" s="279"/>
      <c r="H524" s="211"/>
      <c r="I524" s="211"/>
      <c r="J524" s="211"/>
      <c r="K524" s="211"/>
      <c r="L524" s="211"/>
      <c r="M524" s="211"/>
      <c r="N524" s="211"/>
      <c r="O524" s="211"/>
      <c r="P524" s="211"/>
      <c r="Q524" s="211"/>
      <c r="R524" s="211"/>
      <c r="S524" s="211"/>
      <c r="T524" s="211"/>
      <c r="U524" s="211"/>
      <c r="V524" s="211"/>
      <c r="W524" s="211"/>
      <c r="X524" s="211"/>
      <c r="Y524" s="211"/>
      <c r="Z524" s="211"/>
      <c r="AA524" s="211"/>
      <c r="AB524" s="211"/>
      <c r="AC524" s="211"/>
      <c r="AD524" s="211"/>
      <c r="AE524" s="211"/>
      <c r="AF524" s="211"/>
      <c r="AG524" s="211"/>
      <c r="AH524" s="211"/>
      <c r="AI524" s="211"/>
      <c r="AJ524" s="211"/>
      <c r="AK524" s="211"/>
      <c r="AL524" s="211"/>
      <c r="AM524" s="211"/>
      <c r="AN524" s="211"/>
      <c r="AO524" s="211"/>
      <c r="AP524" s="211"/>
      <c r="AQ524" s="211"/>
    </row>
    <row r="525" spans="1:43">
      <c r="A525" s="292">
        <v>9781776540716</v>
      </c>
      <c r="B525" s="213" t="s">
        <v>2976</v>
      </c>
      <c r="C525" s="225">
        <v>9.5</v>
      </c>
      <c r="E525" s="279"/>
      <c r="F525" s="211"/>
      <c r="G525" s="279"/>
      <c r="H525" s="211"/>
      <c r="I525" s="211"/>
      <c r="J525" s="211"/>
      <c r="K525" s="211"/>
      <c r="L525" s="211"/>
      <c r="M525" s="211"/>
      <c r="N525" s="211"/>
      <c r="O525" s="211"/>
      <c r="P525" s="211"/>
      <c r="Q525" s="211"/>
      <c r="R525" s="211"/>
      <c r="S525" s="211"/>
      <c r="T525" s="211"/>
      <c r="U525" s="211"/>
      <c r="V525" s="211"/>
      <c r="W525" s="211"/>
      <c r="X525" s="211"/>
      <c r="Y525" s="211"/>
      <c r="Z525" s="211"/>
      <c r="AA525" s="211"/>
      <c r="AB525" s="211"/>
      <c r="AC525" s="211"/>
      <c r="AD525" s="211"/>
      <c r="AE525" s="211"/>
      <c r="AF525" s="211"/>
      <c r="AG525" s="211"/>
      <c r="AH525" s="211"/>
      <c r="AI525" s="211"/>
      <c r="AJ525" s="211"/>
      <c r="AK525" s="211"/>
      <c r="AL525" s="211"/>
      <c r="AM525" s="211"/>
      <c r="AN525" s="211"/>
      <c r="AO525" s="211"/>
      <c r="AP525" s="211"/>
      <c r="AQ525" s="211"/>
    </row>
    <row r="526" spans="1:43">
      <c r="A526" s="292">
        <v>9781776540723</v>
      </c>
      <c r="B526" s="213" t="s">
        <v>2977</v>
      </c>
      <c r="C526" s="225">
        <v>9.5</v>
      </c>
      <c r="E526" s="279"/>
      <c r="F526" s="211"/>
      <c r="G526" s="279"/>
      <c r="H526" s="211"/>
      <c r="I526" s="211"/>
      <c r="J526" s="211"/>
      <c r="K526" s="211"/>
      <c r="L526" s="211"/>
      <c r="M526" s="211"/>
      <c r="N526" s="211"/>
      <c r="O526" s="211"/>
      <c r="P526" s="211"/>
      <c r="Q526" s="211"/>
      <c r="R526" s="211"/>
      <c r="S526" s="211"/>
      <c r="T526" s="211"/>
      <c r="U526" s="211"/>
      <c r="V526" s="211"/>
      <c r="W526" s="211"/>
      <c r="X526" s="211"/>
      <c r="Y526" s="211"/>
      <c r="Z526" s="211"/>
      <c r="AA526" s="211"/>
      <c r="AB526" s="211"/>
      <c r="AC526" s="211"/>
      <c r="AD526" s="211"/>
      <c r="AE526" s="211"/>
      <c r="AF526" s="211"/>
      <c r="AG526" s="211"/>
      <c r="AH526" s="211"/>
      <c r="AI526" s="211"/>
      <c r="AJ526" s="211"/>
      <c r="AK526" s="211"/>
      <c r="AL526" s="211"/>
      <c r="AM526" s="211"/>
      <c r="AN526" s="211"/>
      <c r="AO526" s="211"/>
      <c r="AP526" s="211"/>
      <c r="AQ526" s="211"/>
    </row>
    <row r="527" spans="1:43">
      <c r="A527" s="292">
        <v>9781776540730</v>
      </c>
      <c r="B527" s="213" t="s">
        <v>2978</v>
      </c>
      <c r="C527" s="225">
        <v>9.5</v>
      </c>
      <c r="E527" s="279"/>
      <c r="F527" s="211"/>
      <c r="G527" s="279"/>
      <c r="H527" s="211"/>
      <c r="I527" s="211"/>
      <c r="J527" s="211"/>
      <c r="K527" s="211"/>
      <c r="L527" s="211"/>
      <c r="M527" s="211"/>
      <c r="N527" s="211"/>
      <c r="O527" s="211"/>
      <c r="P527" s="211"/>
      <c r="Q527" s="211"/>
      <c r="R527" s="211"/>
      <c r="S527" s="211"/>
      <c r="T527" s="211"/>
      <c r="U527" s="211"/>
      <c r="V527" s="211"/>
      <c r="W527" s="211"/>
      <c r="X527" s="211"/>
      <c r="Y527" s="211"/>
      <c r="Z527" s="211"/>
      <c r="AA527" s="211"/>
      <c r="AB527" s="211"/>
      <c r="AC527" s="211"/>
      <c r="AD527" s="211"/>
      <c r="AE527" s="211"/>
      <c r="AF527" s="211"/>
      <c r="AG527" s="211"/>
      <c r="AH527" s="211"/>
      <c r="AI527" s="211"/>
      <c r="AJ527" s="211"/>
      <c r="AK527" s="211"/>
      <c r="AL527" s="211"/>
      <c r="AM527" s="211"/>
      <c r="AN527" s="211"/>
      <c r="AO527" s="211"/>
      <c r="AP527" s="211"/>
      <c r="AQ527" s="211"/>
    </row>
    <row r="528" spans="1:43">
      <c r="A528" s="292">
        <v>9781776540747</v>
      </c>
      <c r="B528" s="213" t="s">
        <v>2979</v>
      </c>
      <c r="C528" s="225">
        <v>9.5</v>
      </c>
      <c r="E528" s="279"/>
      <c r="F528" s="211"/>
      <c r="G528" s="279"/>
      <c r="H528" s="211"/>
      <c r="I528" s="211"/>
      <c r="J528" s="211"/>
      <c r="K528" s="211"/>
      <c r="L528" s="211"/>
      <c r="M528" s="211"/>
      <c r="N528" s="211"/>
      <c r="O528" s="211"/>
      <c r="P528" s="211"/>
      <c r="Q528" s="211"/>
      <c r="R528" s="211"/>
      <c r="S528" s="211"/>
      <c r="T528" s="211"/>
      <c r="U528" s="211"/>
      <c r="V528" s="211"/>
      <c r="W528" s="211"/>
      <c r="X528" s="211"/>
      <c r="Y528" s="211"/>
      <c r="Z528" s="211"/>
      <c r="AA528" s="211"/>
      <c r="AB528" s="211"/>
      <c r="AC528" s="211"/>
      <c r="AD528" s="211"/>
      <c r="AE528" s="211"/>
      <c r="AF528" s="211"/>
      <c r="AG528" s="211"/>
      <c r="AH528" s="211"/>
      <c r="AI528" s="211"/>
      <c r="AJ528" s="211"/>
      <c r="AK528" s="211"/>
      <c r="AL528" s="211"/>
      <c r="AM528" s="211"/>
      <c r="AN528" s="211"/>
      <c r="AO528" s="211"/>
      <c r="AP528" s="211"/>
      <c r="AQ528" s="211"/>
    </row>
    <row r="529" spans="1:43">
      <c r="A529" s="292">
        <v>9781776540754</v>
      </c>
      <c r="B529" s="213" t="s">
        <v>2980</v>
      </c>
      <c r="C529" s="225">
        <v>9.5</v>
      </c>
      <c r="E529" s="279"/>
      <c r="F529" s="211"/>
      <c r="G529" s="279"/>
      <c r="H529" s="211"/>
      <c r="I529" s="211"/>
      <c r="J529" s="211"/>
      <c r="K529" s="211"/>
      <c r="L529" s="211"/>
      <c r="M529" s="211"/>
      <c r="N529" s="211"/>
      <c r="O529" s="211"/>
      <c r="P529" s="211"/>
      <c r="Q529" s="211"/>
      <c r="R529" s="211"/>
      <c r="S529" s="211"/>
      <c r="T529" s="211"/>
      <c r="U529" s="211"/>
      <c r="V529" s="211"/>
      <c r="W529" s="211"/>
      <c r="X529" s="211"/>
      <c r="Y529" s="211"/>
      <c r="Z529" s="211"/>
      <c r="AA529" s="211"/>
      <c r="AB529" s="211"/>
      <c r="AC529" s="211"/>
      <c r="AD529" s="211"/>
      <c r="AE529" s="211"/>
      <c r="AF529" s="211"/>
      <c r="AG529" s="211"/>
      <c r="AH529" s="211"/>
      <c r="AI529" s="211"/>
      <c r="AJ529" s="211"/>
      <c r="AK529" s="211"/>
      <c r="AL529" s="211"/>
      <c r="AM529" s="211"/>
      <c r="AN529" s="211"/>
      <c r="AO529" s="211"/>
      <c r="AP529" s="211"/>
      <c r="AQ529" s="211"/>
    </row>
    <row r="530" spans="1:43">
      <c r="A530" s="293">
        <v>9781776540761</v>
      </c>
      <c r="B530" s="219" t="s">
        <v>2981</v>
      </c>
      <c r="C530" s="225">
        <v>9.5</v>
      </c>
      <c r="E530" s="279"/>
      <c r="F530" s="211"/>
      <c r="G530" s="279"/>
      <c r="H530" s="211"/>
      <c r="I530" s="211"/>
      <c r="J530" s="211"/>
      <c r="K530" s="211"/>
      <c r="L530" s="211"/>
      <c r="M530" s="211"/>
      <c r="N530" s="211"/>
      <c r="O530" s="211"/>
      <c r="P530" s="211"/>
      <c r="Q530" s="211"/>
      <c r="R530" s="211"/>
      <c r="S530" s="211"/>
      <c r="T530" s="211"/>
      <c r="U530" s="211"/>
      <c r="V530" s="211"/>
      <c r="W530" s="211"/>
      <c r="X530" s="211"/>
      <c r="Y530" s="211"/>
      <c r="Z530" s="211"/>
      <c r="AA530" s="211"/>
      <c r="AB530" s="211"/>
      <c r="AC530" s="211"/>
      <c r="AD530" s="211"/>
      <c r="AE530" s="211"/>
      <c r="AF530" s="211"/>
      <c r="AG530" s="211"/>
      <c r="AH530" s="211"/>
      <c r="AI530" s="211"/>
      <c r="AJ530" s="211"/>
      <c r="AK530" s="211"/>
      <c r="AL530" s="211"/>
      <c r="AM530" s="211"/>
      <c r="AN530" s="211"/>
      <c r="AO530" s="211"/>
      <c r="AP530" s="211"/>
      <c r="AQ530" s="211"/>
    </row>
    <row r="531" spans="1:43">
      <c r="A531" s="289"/>
      <c r="B531" s="250"/>
      <c r="C531" s="251"/>
      <c r="D531" s="252"/>
      <c r="E531" s="280"/>
      <c r="F531" s="252"/>
      <c r="G531" s="280"/>
      <c r="H531" s="252"/>
      <c r="I531" s="252"/>
      <c r="J531" s="252"/>
      <c r="K531" s="252"/>
      <c r="L531" s="252"/>
      <c r="M531" s="252"/>
      <c r="N531" s="252"/>
      <c r="O531" s="252"/>
      <c r="P531" s="252"/>
      <c r="Q531" s="252"/>
      <c r="R531" s="252"/>
      <c r="S531" s="252"/>
      <c r="T531" s="252"/>
      <c r="U531" s="252"/>
      <c r="V531" s="252"/>
      <c r="W531" s="252"/>
      <c r="X531" s="252"/>
      <c r="Y531" s="252"/>
      <c r="Z531" s="252"/>
      <c r="AA531" s="252"/>
      <c r="AB531" s="252"/>
      <c r="AC531" s="252"/>
      <c r="AD531" s="252"/>
      <c r="AE531" s="252"/>
      <c r="AF531" s="252"/>
      <c r="AG531" s="252"/>
      <c r="AH531" s="252"/>
      <c r="AI531" s="252"/>
      <c r="AJ531" s="252"/>
      <c r="AK531" s="252"/>
      <c r="AL531" s="252"/>
      <c r="AM531" s="252"/>
      <c r="AN531" s="252"/>
      <c r="AO531" s="252"/>
      <c r="AP531" s="252"/>
      <c r="AQ531" s="252"/>
    </row>
    <row r="532" spans="1:43" ht="11.25" customHeight="1">
      <c r="A532" s="296">
        <v>9781776540686</v>
      </c>
      <c r="B532" s="221" t="s">
        <v>2982</v>
      </c>
      <c r="C532" s="226">
        <v>71.95</v>
      </c>
    </row>
    <row r="533" spans="1:43">
      <c r="A533" s="292">
        <v>9781776540778</v>
      </c>
      <c r="B533" s="213" t="s">
        <v>2983</v>
      </c>
      <c r="C533" s="225">
        <v>9.5</v>
      </c>
      <c r="E533" s="279"/>
      <c r="F533" s="211"/>
      <c r="G533" s="279"/>
      <c r="H533" s="211"/>
      <c r="I533" s="211"/>
      <c r="J533" s="211"/>
      <c r="K533" s="211"/>
      <c r="L533" s="211"/>
      <c r="M533" s="211"/>
      <c r="N533" s="211"/>
      <c r="O533" s="211"/>
      <c r="P533" s="211"/>
      <c r="Q533" s="211"/>
      <c r="R533" s="211"/>
      <c r="S533" s="211"/>
      <c r="T533" s="211"/>
      <c r="U533" s="211"/>
      <c r="V533" s="211"/>
      <c r="W533" s="211"/>
      <c r="X533" s="211"/>
      <c r="Y533" s="211"/>
      <c r="Z533" s="211"/>
      <c r="AA533" s="211"/>
      <c r="AB533" s="211"/>
      <c r="AC533" s="211"/>
      <c r="AD533" s="211"/>
      <c r="AE533" s="211"/>
      <c r="AF533" s="211"/>
      <c r="AG533" s="211"/>
      <c r="AH533" s="211"/>
      <c r="AI533" s="211"/>
      <c r="AJ533" s="211"/>
      <c r="AK533" s="211"/>
      <c r="AL533" s="211"/>
      <c r="AM533" s="211"/>
      <c r="AN533" s="211"/>
      <c r="AO533" s="211"/>
      <c r="AP533" s="211"/>
      <c r="AQ533" s="211"/>
    </row>
    <row r="534" spans="1:43">
      <c r="A534" s="292">
        <v>9781776540785</v>
      </c>
      <c r="B534" s="213" t="s">
        <v>2984</v>
      </c>
      <c r="C534" s="225">
        <v>9.5</v>
      </c>
      <c r="E534" s="279"/>
      <c r="F534" s="211"/>
      <c r="G534" s="279"/>
      <c r="H534" s="211"/>
      <c r="I534" s="211"/>
      <c r="J534" s="211"/>
      <c r="K534" s="211"/>
      <c r="L534" s="211"/>
      <c r="M534" s="211"/>
      <c r="N534" s="211"/>
      <c r="O534" s="211"/>
      <c r="P534" s="211"/>
      <c r="Q534" s="211"/>
      <c r="R534" s="211"/>
      <c r="S534" s="211"/>
      <c r="T534" s="211"/>
      <c r="U534" s="211"/>
      <c r="V534" s="211"/>
      <c r="W534" s="211"/>
      <c r="X534" s="211"/>
      <c r="Y534" s="211"/>
      <c r="Z534" s="211"/>
      <c r="AA534" s="211"/>
      <c r="AB534" s="211"/>
      <c r="AC534" s="211"/>
      <c r="AD534" s="211"/>
      <c r="AE534" s="211"/>
      <c r="AF534" s="211"/>
      <c r="AG534" s="211"/>
      <c r="AH534" s="211"/>
      <c r="AI534" s="211"/>
      <c r="AJ534" s="211"/>
      <c r="AK534" s="211"/>
      <c r="AL534" s="211"/>
      <c r="AM534" s="211"/>
      <c r="AN534" s="211"/>
      <c r="AO534" s="211"/>
      <c r="AP534" s="211"/>
      <c r="AQ534" s="211"/>
    </row>
    <row r="535" spans="1:43">
      <c r="A535" s="292">
        <v>9781776540792</v>
      </c>
      <c r="B535" s="213" t="s">
        <v>2985</v>
      </c>
      <c r="C535" s="225">
        <v>9.5</v>
      </c>
      <c r="E535" s="279"/>
      <c r="F535" s="211"/>
      <c r="G535" s="279"/>
      <c r="H535" s="211"/>
      <c r="I535" s="211"/>
      <c r="J535" s="211"/>
      <c r="K535" s="211"/>
      <c r="L535" s="211"/>
      <c r="M535" s="211"/>
      <c r="N535" s="211"/>
      <c r="O535" s="211"/>
      <c r="P535" s="211"/>
      <c r="Q535" s="211"/>
      <c r="R535" s="211"/>
      <c r="S535" s="211"/>
      <c r="T535" s="211"/>
      <c r="U535" s="211"/>
      <c r="V535" s="211"/>
      <c r="W535" s="211"/>
      <c r="X535" s="211"/>
      <c r="Y535" s="211"/>
      <c r="Z535" s="211"/>
      <c r="AA535" s="211"/>
      <c r="AB535" s="211"/>
      <c r="AC535" s="211"/>
      <c r="AD535" s="211"/>
      <c r="AE535" s="211"/>
      <c r="AF535" s="211"/>
      <c r="AG535" s="211"/>
      <c r="AH535" s="211"/>
      <c r="AI535" s="211"/>
      <c r="AJ535" s="211"/>
      <c r="AK535" s="211"/>
      <c r="AL535" s="211"/>
      <c r="AM535" s="211"/>
      <c r="AN535" s="211"/>
      <c r="AO535" s="211"/>
      <c r="AP535" s="211"/>
      <c r="AQ535" s="211"/>
    </row>
    <row r="536" spans="1:43">
      <c r="A536" s="292">
        <v>9781776540808</v>
      </c>
      <c r="B536" s="213" t="s">
        <v>2986</v>
      </c>
      <c r="C536" s="225">
        <v>9.5</v>
      </c>
      <c r="E536" s="279"/>
      <c r="F536" s="211"/>
      <c r="G536" s="279"/>
      <c r="H536" s="211"/>
      <c r="I536" s="211"/>
      <c r="J536" s="211"/>
      <c r="K536" s="211"/>
      <c r="L536" s="211"/>
      <c r="M536" s="211"/>
      <c r="N536" s="211"/>
      <c r="O536" s="211"/>
      <c r="P536" s="211"/>
      <c r="Q536" s="211"/>
      <c r="R536" s="211"/>
      <c r="S536" s="211"/>
      <c r="T536" s="211"/>
      <c r="U536" s="211"/>
      <c r="V536" s="211"/>
      <c r="W536" s="211"/>
      <c r="X536" s="211"/>
      <c r="Y536" s="211"/>
      <c r="Z536" s="211"/>
      <c r="AA536" s="211"/>
      <c r="AB536" s="211"/>
      <c r="AC536" s="211"/>
      <c r="AD536" s="211"/>
      <c r="AE536" s="211"/>
      <c r="AF536" s="211"/>
      <c r="AG536" s="211"/>
      <c r="AH536" s="211"/>
      <c r="AI536" s="211"/>
      <c r="AJ536" s="211"/>
      <c r="AK536" s="211"/>
      <c r="AL536" s="211"/>
      <c r="AM536" s="211"/>
      <c r="AN536" s="211"/>
      <c r="AO536" s="211"/>
      <c r="AP536" s="211"/>
      <c r="AQ536" s="211"/>
    </row>
    <row r="537" spans="1:43">
      <c r="A537" s="292">
        <v>9781776540815</v>
      </c>
      <c r="B537" s="213" t="s">
        <v>2987</v>
      </c>
      <c r="C537" s="225">
        <v>9.5</v>
      </c>
      <c r="E537" s="279"/>
      <c r="F537" s="211"/>
      <c r="G537" s="279"/>
      <c r="H537" s="211"/>
      <c r="I537" s="211"/>
      <c r="J537" s="211"/>
      <c r="K537" s="211"/>
      <c r="L537" s="211"/>
      <c r="M537" s="211"/>
      <c r="N537" s="211"/>
      <c r="O537" s="211"/>
      <c r="P537" s="211"/>
      <c r="Q537" s="211"/>
      <c r="R537" s="211"/>
      <c r="S537" s="211"/>
      <c r="T537" s="211"/>
      <c r="U537" s="211"/>
      <c r="V537" s="211"/>
      <c r="W537" s="211"/>
      <c r="X537" s="211"/>
      <c r="Y537" s="211"/>
      <c r="Z537" s="211"/>
      <c r="AA537" s="211"/>
      <c r="AB537" s="211"/>
      <c r="AC537" s="211"/>
      <c r="AD537" s="211"/>
      <c r="AE537" s="211"/>
      <c r="AF537" s="211"/>
      <c r="AG537" s="211"/>
      <c r="AH537" s="211"/>
      <c r="AI537" s="211"/>
      <c r="AJ537" s="211"/>
      <c r="AK537" s="211"/>
      <c r="AL537" s="211"/>
      <c r="AM537" s="211"/>
      <c r="AN537" s="211"/>
      <c r="AO537" s="211"/>
      <c r="AP537" s="211"/>
      <c r="AQ537" s="211"/>
    </row>
    <row r="538" spans="1:43">
      <c r="A538" s="292">
        <v>9781776540822</v>
      </c>
      <c r="B538" s="213" t="s">
        <v>2988</v>
      </c>
      <c r="C538" s="225">
        <v>9.5</v>
      </c>
      <c r="E538" s="279"/>
      <c r="F538" s="211"/>
      <c r="G538" s="279"/>
      <c r="H538" s="211"/>
      <c r="I538" s="211"/>
      <c r="J538" s="211"/>
      <c r="K538" s="211"/>
      <c r="L538" s="211"/>
      <c r="M538" s="211"/>
      <c r="N538" s="211"/>
      <c r="O538" s="211"/>
      <c r="P538" s="211"/>
      <c r="Q538" s="211"/>
      <c r="R538" s="211"/>
      <c r="S538" s="211"/>
      <c r="T538" s="211"/>
      <c r="U538" s="211"/>
      <c r="V538" s="211"/>
      <c r="W538" s="211"/>
      <c r="X538" s="211"/>
      <c r="Y538" s="211"/>
      <c r="Z538" s="211"/>
      <c r="AA538" s="211"/>
      <c r="AB538" s="211"/>
      <c r="AC538" s="211"/>
      <c r="AD538" s="211"/>
      <c r="AE538" s="211"/>
      <c r="AF538" s="211"/>
      <c r="AG538" s="211"/>
      <c r="AH538" s="211"/>
      <c r="AI538" s="211"/>
      <c r="AJ538" s="211"/>
      <c r="AK538" s="211"/>
      <c r="AL538" s="211"/>
      <c r="AM538" s="211"/>
      <c r="AN538" s="211"/>
      <c r="AO538" s="211"/>
      <c r="AP538" s="211"/>
      <c r="AQ538" s="211"/>
    </row>
    <row r="539" spans="1:43">
      <c r="A539" s="292">
        <v>9781776540839</v>
      </c>
      <c r="B539" s="213" t="s">
        <v>2989</v>
      </c>
      <c r="C539" s="225">
        <v>9.5</v>
      </c>
      <c r="E539" s="279"/>
      <c r="F539" s="211"/>
      <c r="G539" s="279"/>
      <c r="H539" s="211"/>
      <c r="I539" s="211"/>
      <c r="J539" s="211"/>
      <c r="K539" s="211"/>
      <c r="L539" s="211"/>
      <c r="M539" s="211"/>
      <c r="N539" s="211"/>
      <c r="O539" s="211"/>
      <c r="P539" s="211"/>
      <c r="Q539" s="211"/>
      <c r="R539" s="211"/>
      <c r="S539" s="211"/>
      <c r="T539" s="211"/>
      <c r="U539" s="211"/>
      <c r="V539" s="211"/>
      <c r="W539" s="211"/>
      <c r="X539" s="211"/>
      <c r="Y539" s="211"/>
      <c r="Z539" s="211"/>
      <c r="AA539" s="211"/>
      <c r="AB539" s="211"/>
      <c r="AC539" s="211"/>
      <c r="AD539" s="211"/>
      <c r="AE539" s="211"/>
      <c r="AF539" s="211"/>
      <c r="AG539" s="211"/>
      <c r="AH539" s="211"/>
      <c r="AI539" s="211"/>
      <c r="AJ539" s="211"/>
      <c r="AK539" s="211"/>
      <c r="AL539" s="211"/>
      <c r="AM539" s="211"/>
      <c r="AN539" s="211"/>
      <c r="AO539" s="211"/>
      <c r="AP539" s="211"/>
      <c r="AQ539" s="211"/>
    </row>
    <row r="540" spans="1:43">
      <c r="A540" s="293">
        <v>9781776540846</v>
      </c>
      <c r="B540" s="219" t="s">
        <v>2990</v>
      </c>
      <c r="C540" s="225">
        <v>9.5</v>
      </c>
      <c r="E540" s="279"/>
      <c r="F540" s="211"/>
      <c r="G540" s="279"/>
      <c r="H540" s="211"/>
      <c r="I540" s="211"/>
      <c r="J540" s="211"/>
      <c r="K540" s="211"/>
      <c r="L540" s="211"/>
      <c r="M540" s="211"/>
      <c r="N540" s="211"/>
      <c r="O540" s="211"/>
      <c r="P540" s="211"/>
      <c r="Q540" s="211"/>
      <c r="R540" s="211"/>
      <c r="S540" s="211"/>
      <c r="T540" s="211"/>
      <c r="U540" s="211"/>
      <c r="V540" s="211"/>
      <c r="W540" s="211"/>
      <c r="X540" s="211"/>
      <c r="Y540" s="211"/>
      <c r="Z540" s="211"/>
      <c r="AA540" s="211"/>
      <c r="AB540" s="211"/>
      <c r="AC540" s="211"/>
      <c r="AD540" s="211"/>
      <c r="AE540" s="211"/>
      <c r="AF540" s="211"/>
      <c r="AG540" s="211"/>
      <c r="AH540" s="211"/>
      <c r="AI540" s="211"/>
      <c r="AJ540" s="211"/>
      <c r="AK540" s="211"/>
      <c r="AL540" s="211"/>
      <c r="AM540" s="211"/>
      <c r="AN540" s="211"/>
      <c r="AO540" s="211"/>
      <c r="AP540" s="211"/>
      <c r="AQ540" s="211"/>
    </row>
    <row r="541" spans="1:43">
      <c r="A541" s="289"/>
      <c r="B541" s="250"/>
      <c r="C541" s="251"/>
      <c r="D541" s="252"/>
      <c r="E541" s="280"/>
      <c r="F541" s="252"/>
      <c r="G541" s="280"/>
      <c r="H541" s="252"/>
      <c r="I541" s="252"/>
      <c r="J541" s="252"/>
      <c r="K541" s="252"/>
      <c r="L541" s="252"/>
      <c r="M541" s="252"/>
      <c r="N541" s="252"/>
      <c r="O541" s="252"/>
      <c r="P541" s="252"/>
      <c r="Q541" s="252"/>
      <c r="R541" s="252"/>
      <c r="S541" s="252"/>
      <c r="T541" s="252"/>
      <c r="U541" s="252"/>
      <c r="V541" s="252"/>
      <c r="W541" s="252"/>
      <c r="X541" s="252"/>
      <c r="Y541" s="252"/>
      <c r="Z541" s="252"/>
      <c r="AA541" s="252"/>
      <c r="AB541" s="252"/>
      <c r="AC541" s="252"/>
      <c r="AD541" s="252"/>
      <c r="AE541" s="252"/>
      <c r="AF541" s="252"/>
      <c r="AG541" s="252"/>
      <c r="AH541" s="252"/>
      <c r="AI541" s="252"/>
      <c r="AJ541" s="252"/>
      <c r="AK541" s="252"/>
      <c r="AL541" s="252"/>
      <c r="AM541" s="252"/>
      <c r="AN541" s="252"/>
      <c r="AO541" s="252"/>
      <c r="AP541" s="252"/>
      <c r="AQ541" s="252"/>
    </row>
    <row r="542" spans="1:43">
      <c r="A542" s="291" t="s">
        <v>2991</v>
      </c>
      <c r="B542" s="249"/>
      <c r="C542" s="254"/>
    </row>
    <row r="543" spans="1:43">
      <c r="A543" s="292">
        <v>9781776543434</v>
      </c>
      <c r="B543" s="213" t="s">
        <v>2992</v>
      </c>
      <c r="C543" s="266">
        <v>499</v>
      </c>
      <c r="D543" s="270"/>
      <c r="F543" s="211"/>
      <c r="G543" s="279"/>
      <c r="H543" s="211"/>
      <c r="I543" s="211"/>
      <c r="J543" s="211"/>
      <c r="K543" s="211"/>
      <c r="L543" s="211"/>
      <c r="M543" s="211"/>
      <c r="N543" s="211"/>
      <c r="O543" s="211"/>
      <c r="P543" s="211"/>
      <c r="Q543" s="211"/>
      <c r="R543" s="211"/>
      <c r="S543" s="211"/>
      <c r="T543" s="211"/>
      <c r="U543" s="211"/>
      <c r="V543" s="211"/>
      <c r="W543" s="211"/>
      <c r="X543" s="211"/>
      <c r="Y543" s="211"/>
      <c r="Z543" s="211"/>
      <c r="AA543" s="211"/>
      <c r="AB543" s="211"/>
      <c r="AC543" s="211"/>
      <c r="AD543" s="211"/>
      <c r="AE543" s="211"/>
      <c r="AF543" s="211"/>
      <c r="AG543" s="211"/>
      <c r="AH543" s="211"/>
      <c r="AI543" s="211"/>
      <c r="AJ543" s="211"/>
      <c r="AK543" s="211"/>
      <c r="AL543" s="211"/>
      <c r="AM543" s="211"/>
      <c r="AN543" s="211"/>
      <c r="AO543" s="211"/>
      <c r="AP543" s="211"/>
      <c r="AQ543" s="211"/>
    </row>
    <row r="544" spans="1:43">
      <c r="A544" s="293">
        <v>9781776930265</v>
      </c>
      <c r="B544" s="219" t="s">
        <v>2993</v>
      </c>
      <c r="C544" s="266">
        <v>2699</v>
      </c>
      <c r="D544" s="270"/>
      <c r="F544" s="211"/>
      <c r="G544" s="279"/>
      <c r="H544" s="211"/>
      <c r="I544" s="211"/>
      <c r="J544" s="211"/>
      <c r="K544" s="211"/>
      <c r="L544" s="211"/>
      <c r="M544" s="211"/>
      <c r="N544" s="211"/>
      <c r="O544" s="211"/>
      <c r="P544" s="211"/>
      <c r="Q544" s="211"/>
      <c r="R544" s="211"/>
      <c r="S544" s="211"/>
      <c r="T544" s="211"/>
      <c r="U544" s="211"/>
      <c r="V544" s="211"/>
      <c r="W544" s="211"/>
      <c r="X544" s="211"/>
      <c r="Y544" s="211"/>
      <c r="Z544" s="211"/>
      <c r="AA544" s="211"/>
      <c r="AB544" s="211"/>
      <c r="AC544" s="211"/>
      <c r="AD544" s="211"/>
      <c r="AE544" s="211"/>
      <c r="AF544" s="211"/>
      <c r="AG544" s="211"/>
      <c r="AH544" s="211"/>
      <c r="AI544" s="211"/>
      <c r="AJ544" s="211"/>
      <c r="AK544" s="211"/>
      <c r="AL544" s="211"/>
      <c r="AM544" s="211"/>
      <c r="AN544" s="211"/>
      <c r="AO544" s="211"/>
      <c r="AP544" s="211"/>
      <c r="AQ544" s="211"/>
    </row>
    <row r="545" spans="1:43">
      <c r="A545" s="289"/>
      <c r="B545" s="250"/>
      <c r="C545" s="251"/>
      <c r="D545" s="252"/>
      <c r="E545" s="280"/>
      <c r="F545" s="252"/>
      <c r="G545" s="280"/>
      <c r="H545" s="252"/>
      <c r="I545" s="252"/>
      <c r="J545" s="252"/>
      <c r="K545" s="252"/>
      <c r="L545" s="252"/>
      <c r="M545" s="252"/>
      <c r="N545" s="252"/>
      <c r="O545" s="252"/>
      <c r="P545" s="252"/>
      <c r="Q545" s="252"/>
      <c r="R545" s="252"/>
      <c r="S545" s="252"/>
      <c r="T545" s="252"/>
      <c r="U545" s="252"/>
      <c r="V545" s="252"/>
      <c r="W545" s="252"/>
      <c r="X545" s="252"/>
      <c r="Y545" s="252"/>
      <c r="Z545" s="252"/>
      <c r="AA545" s="252"/>
      <c r="AB545" s="252"/>
      <c r="AC545" s="252"/>
      <c r="AD545" s="252"/>
      <c r="AE545" s="252"/>
      <c r="AF545" s="252"/>
      <c r="AG545" s="252"/>
      <c r="AH545" s="252"/>
      <c r="AI545" s="252"/>
      <c r="AJ545" s="252"/>
      <c r="AK545" s="252"/>
      <c r="AL545" s="252"/>
      <c r="AM545" s="252"/>
      <c r="AN545" s="252"/>
      <c r="AO545" s="252"/>
      <c r="AP545" s="252"/>
      <c r="AQ545" s="252"/>
    </row>
    <row r="546" spans="1:43" ht="11.25" customHeight="1">
      <c r="A546" s="296">
        <v>9781877490934</v>
      </c>
      <c r="B546" s="221" t="s">
        <v>2994</v>
      </c>
      <c r="C546" s="226">
        <v>71.95</v>
      </c>
    </row>
    <row r="547" spans="1:43">
      <c r="A547" s="292">
        <v>9781877363481</v>
      </c>
      <c r="B547" s="213" t="s">
        <v>2995</v>
      </c>
      <c r="C547" s="225">
        <v>9.5</v>
      </c>
      <c r="E547" s="279"/>
      <c r="F547" s="211"/>
      <c r="G547" s="279"/>
      <c r="H547" s="211"/>
      <c r="I547" s="211"/>
      <c r="J547" s="211"/>
      <c r="K547" s="211"/>
      <c r="L547" s="211"/>
      <c r="M547" s="211"/>
      <c r="N547" s="211"/>
      <c r="O547" s="211"/>
      <c r="P547" s="211"/>
      <c r="Q547" s="211"/>
      <c r="R547" s="211"/>
      <c r="S547" s="211"/>
      <c r="T547" s="211"/>
      <c r="U547" s="211"/>
      <c r="V547" s="211"/>
      <c r="W547" s="211"/>
      <c r="X547" s="211"/>
      <c r="Y547" s="211"/>
      <c r="Z547" s="211"/>
      <c r="AA547" s="211"/>
      <c r="AB547" s="211"/>
      <c r="AC547" s="211"/>
      <c r="AD547" s="211"/>
      <c r="AE547" s="211"/>
      <c r="AF547" s="211"/>
      <c r="AG547" s="211"/>
      <c r="AH547" s="211"/>
      <c r="AI547" s="211"/>
      <c r="AJ547" s="211"/>
      <c r="AK547" s="211"/>
      <c r="AL547" s="211"/>
      <c r="AM547" s="211"/>
      <c r="AN547" s="211"/>
      <c r="AO547" s="211"/>
      <c r="AP547" s="211"/>
      <c r="AQ547" s="211"/>
    </row>
    <row r="548" spans="1:43">
      <c r="A548" s="292">
        <v>9781877363504</v>
      </c>
      <c r="B548" s="213" t="s">
        <v>2996</v>
      </c>
      <c r="C548" s="225">
        <v>9.5</v>
      </c>
      <c r="E548" s="279"/>
      <c r="F548" s="211"/>
      <c r="G548" s="279"/>
      <c r="H548" s="211"/>
      <c r="I548" s="211"/>
      <c r="J548" s="211"/>
      <c r="K548" s="211"/>
      <c r="L548" s="211"/>
      <c r="M548" s="211"/>
      <c r="N548" s="211"/>
      <c r="O548" s="211"/>
      <c r="P548" s="211"/>
      <c r="Q548" s="211"/>
      <c r="R548" s="211"/>
      <c r="S548" s="211"/>
      <c r="T548" s="211"/>
      <c r="U548" s="211"/>
      <c r="V548" s="211"/>
      <c r="W548" s="211"/>
      <c r="X548" s="211"/>
      <c r="Y548" s="211"/>
      <c r="Z548" s="211"/>
      <c r="AA548" s="211"/>
      <c r="AB548" s="211"/>
      <c r="AC548" s="211"/>
      <c r="AD548" s="211"/>
      <c r="AE548" s="211"/>
      <c r="AF548" s="211"/>
      <c r="AG548" s="211"/>
      <c r="AH548" s="211"/>
      <c r="AI548" s="211"/>
      <c r="AJ548" s="211"/>
      <c r="AK548" s="211"/>
      <c r="AL548" s="211"/>
      <c r="AM548" s="211"/>
      <c r="AN548" s="211"/>
      <c r="AO548" s="211"/>
      <c r="AP548" s="211"/>
      <c r="AQ548" s="211"/>
    </row>
    <row r="549" spans="1:43">
      <c r="A549" s="292">
        <v>9781877363498</v>
      </c>
      <c r="B549" s="213" t="s">
        <v>2997</v>
      </c>
      <c r="C549" s="225">
        <v>9.5</v>
      </c>
      <c r="E549" s="279"/>
      <c r="F549" s="211"/>
      <c r="G549" s="279"/>
      <c r="H549" s="211"/>
      <c r="I549" s="211"/>
      <c r="J549" s="211"/>
      <c r="K549" s="211"/>
      <c r="L549" s="211"/>
      <c r="M549" s="211"/>
      <c r="N549" s="211"/>
      <c r="O549" s="211"/>
      <c r="P549" s="211"/>
      <c r="Q549" s="211"/>
      <c r="R549" s="211"/>
      <c r="S549" s="211"/>
      <c r="T549" s="211"/>
      <c r="U549" s="211"/>
      <c r="V549" s="211"/>
      <c r="W549" s="211"/>
      <c r="X549" s="211"/>
      <c r="Y549" s="211"/>
      <c r="Z549" s="211"/>
      <c r="AA549" s="211"/>
      <c r="AB549" s="211"/>
      <c r="AC549" s="211"/>
      <c r="AD549" s="211"/>
      <c r="AE549" s="211"/>
      <c r="AF549" s="211"/>
      <c r="AG549" s="211"/>
      <c r="AH549" s="211"/>
      <c r="AI549" s="211"/>
      <c r="AJ549" s="211"/>
      <c r="AK549" s="211"/>
      <c r="AL549" s="211"/>
      <c r="AM549" s="211"/>
      <c r="AN549" s="211"/>
      <c r="AO549" s="211"/>
      <c r="AP549" s="211"/>
      <c r="AQ549" s="211"/>
    </row>
    <row r="550" spans="1:43">
      <c r="A550" s="292">
        <v>9781877363511</v>
      </c>
      <c r="B550" s="213" t="s">
        <v>2998</v>
      </c>
      <c r="C550" s="225">
        <v>9.5</v>
      </c>
      <c r="E550" s="279"/>
      <c r="F550" s="211"/>
      <c r="G550" s="279"/>
      <c r="H550" s="211"/>
      <c r="I550" s="211"/>
      <c r="J550" s="211"/>
      <c r="K550" s="211"/>
      <c r="L550" s="211"/>
      <c r="M550" s="211"/>
      <c r="N550" s="211"/>
      <c r="O550" s="211"/>
      <c r="P550" s="211"/>
      <c r="Q550" s="211"/>
      <c r="R550" s="211"/>
      <c r="S550" s="211"/>
      <c r="T550" s="211"/>
      <c r="U550" s="211"/>
      <c r="V550" s="211"/>
      <c r="W550" s="211"/>
      <c r="X550" s="211"/>
      <c r="Y550" s="211"/>
      <c r="Z550" s="211"/>
      <c r="AA550" s="211"/>
      <c r="AB550" s="211"/>
      <c r="AC550" s="211"/>
      <c r="AD550" s="211"/>
      <c r="AE550" s="211"/>
      <c r="AF550" s="211"/>
      <c r="AG550" s="211"/>
      <c r="AH550" s="211"/>
      <c r="AI550" s="211"/>
      <c r="AJ550" s="211"/>
      <c r="AK550" s="211"/>
      <c r="AL550" s="211"/>
      <c r="AM550" s="211"/>
      <c r="AN550" s="211"/>
      <c r="AO550" s="211"/>
      <c r="AP550" s="211"/>
      <c r="AQ550" s="211"/>
    </row>
    <row r="551" spans="1:43">
      <c r="A551" s="292">
        <v>9781877363528</v>
      </c>
      <c r="B551" s="213" t="s">
        <v>2999</v>
      </c>
      <c r="C551" s="225">
        <v>9.5</v>
      </c>
      <c r="E551" s="279"/>
      <c r="F551" s="211"/>
      <c r="G551" s="279"/>
      <c r="H551" s="211"/>
      <c r="I551" s="211"/>
      <c r="J551" s="211"/>
      <c r="K551" s="211"/>
      <c r="L551" s="211"/>
      <c r="M551" s="211"/>
      <c r="N551" s="211"/>
      <c r="O551" s="211"/>
      <c r="P551" s="211"/>
      <c r="Q551" s="211"/>
      <c r="R551" s="211"/>
      <c r="S551" s="211"/>
      <c r="T551" s="211"/>
      <c r="U551" s="211"/>
      <c r="V551" s="211"/>
      <c r="W551" s="211"/>
      <c r="X551" s="211"/>
      <c r="Y551" s="211"/>
      <c r="Z551" s="211"/>
      <c r="AA551" s="211"/>
      <c r="AB551" s="211"/>
      <c r="AC551" s="211"/>
      <c r="AD551" s="211"/>
      <c r="AE551" s="211"/>
      <c r="AF551" s="211"/>
      <c r="AG551" s="211"/>
      <c r="AH551" s="211"/>
      <c r="AI551" s="211"/>
      <c r="AJ551" s="211"/>
      <c r="AK551" s="211"/>
      <c r="AL551" s="211"/>
      <c r="AM551" s="211"/>
      <c r="AN551" s="211"/>
      <c r="AO551" s="211"/>
      <c r="AP551" s="211"/>
      <c r="AQ551" s="211"/>
    </row>
    <row r="552" spans="1:43">
      <c r="A552" s="292">
        <v>9781877363535</v>
      </c>
      <c r="B552" s="213" t="s">
        <v>3000</v>
      </c>
      <c r="C552" s="225">
        <v>9.5</v>
      </c>
      <c r="E552" s="279"/>
      <c r="F552" s="211"/>
      <c r="G552" s="279"/>
      <c r="H552" s="211"/>
      <c r="I552" s="211"/>
      <c r="J552" s="211"/>
      <c r="K552" s="211"/>
      <c r="L552" s="211"/>
      <c r="M552" s="211"/>
      <c r="N552" s="211"/>
      <c r="O552" s="211"/>
      <c r="P552" s="211"/>
      <c r="Q552" s="211"/>
      <c r="R552" s="211"/>
      <c r="S552" s="211"/>
      <c r="T552" s="211"/>
      <c r="U552" s="211"/>
      <c r="V552" s="211"/>
      <c r="W552" s="211"/>
      <c r="X552" s="211"/>
      <c r="Y552" s="211"/>
      <c r="Z552" s="211"/>
      <c r="AA552" s="211"/>
      <c r="AB552" s="211"/>
      <c r="AC552" s="211"/>
      <c r="AD552" s="211"/>
      <c r="AE552" s="211"/>
      <c r="AF552" s="211"/>
      <c r="AG552" s="211"/>
      <c r="AH552" s="211"/>
      <c r="AI552" s="211"/>
      <c r="AJ552" s="211"/>
      <c r="AK552" s="211"/>
      <c r="AL552" s="211"/>
      <c r="AM552" s="211"/>
      <c r="AN552" s="211"/>
      <c r="AO552" s="211"/>
      <c r="AP552" s="211"/>
      <c r="AQ552" s="211"/>
    </row>
    <row r="553" spans="1:43">
      <c r="A553" s="292">
        <v>9781877363542</v>
      </c>
      <c r="B553" s="213" t="s">
        <v>3001</v>
      </c>
      <c r="C553" s="225">
        <v>9.5</v>
      </c>
      <c r="E553" s="279"/>
      <c r="F553" s="211"/>
      <c r="G553" s="279"/>
      <c r="H553" s="211"/>
      <c r="I553" s="211"/>
      <c r="J553" s="211"/>
      <c r="K553" s="211"/>
      <c r="L553" s="211"/>
      <c r="M553" s="211"/>
      <c r="N553" s="211"/>
      <c r="O553" s="211"/>
      <c r="P553" s="211"/>
      <c r="Q553" s="211"/>
      <c r="R553" s="211"/>
      <c r="S553" s="211"/>
      <c r="T553" s="211"/>
      <c r="U553" s="211"/>
      <c r="V553" s="211"/>
      <c r="W553" s="211"/>
      <c r="X553" s="211"/>
      <c r="Y553" s="211"/>
      <c r="Z553" s="211"/>
      <c r="AA553" s="211"/>
      <c r="AB553" s="211"/>
      <c r="AC553" s="211"/>
      <c r="AD553" s="211"/>
      <c r="AE553" s="211"/>
      <c r="AF553" s="211"/>
      <c r="AG553" s="211"/>
      <c r="AH553" s="211"/>
      <c r="AI553" s="211"/>
      <c r="AJ553" s="211"/>
      <c r="AK553" s="211"/>
      <c r="AL553" s="211"/>
      <c r="AM553" s="211"/>
      <c r="AN553" s="211"/>
      <c r="AO553" s="211"/>
      <c r="AP553" s="211"/>
      <c r="AQ553" s="211"/>
    </row>
    <row r="554" spans="1:43">
      <c r="A554" s="293">
        <v>9781877363559</v>
      </c>
      <c r="B554" s="219" t="s">
        <v>3002</v>
      </c>
      <c r="C554" s="225">
        <v>9.5</v>
      </c>
      <c r="E554" s="279"/>
      <c r="F554" s="211"/>
      <c r="G554" s="279"/>
      <c r="H554" s="211"/>
      <c r="I554" s="211"/>
      <c r="J554" s="211"/>
      <c r="K554" s="211"/>
      <c r="L554" s="211"/>
      <c r="M554" s="211"/>
      <c r="N554" s="211"/>
      <c r="O554" s="211"/>
      <c r="P554" s="211"/>
      <c r="Q554" s="211"/>
      <c r="R554" s="211"/>
      <c r="S554" s="211"/>
      <c r="T554" s="211"/>
      <c r="U554" s="211"/>
      <c r="V554" s="211"/>
      <c r="W554" s="211"/>
      <c r="X554" s="211"/>
      <c r="Y554" s="211"/>
      <c r="Z554" s="211"/>
      <c r="AA554" s="211"/>
      <c r="AB554" s="211"/>
      <c r="AC554" s="211"/>
      <c r="AD554" s="211"/>
      <c r="AE554" s="211"/>
      <c r="AF554" s="211"/>
      <c r="AG554" s="211"/>
      <c r="AH554" s="211"/>
      <c r="AI554" s="211"/>
      <c r="AJ554" s="211"/>
      <c r="AK554" s="211"/>
      <c r="AL554" s="211"/>
      <c r="AM554" s="211"/>
      <c r="AN554" s="211"/>
      <c r="AO554" s="211"/>
      <c r="AP554" s="211"/>
      <c r="AQ554" s="211"/>
    </row>
    <row r="555" spans="1:43">
      <c r="A555" s="289"/>
      <c r="B555" s="250"/>
      <c r="C555" s="251"/>
      <c r="D555" s="252"/>
      <c r="E555" s="280"/>
      <c r="F555" s="252"/>
      <c r="G555" s="280"/>
      <c r="H555" s="252"/>
      <c r="I555" s="252"/>
      <c r="J555" s="252"/>
      <c r="K555" s="252"/>
      <c r="L555" s="252"/>
      <c r="M555" s="252"/>
      <c r="N555" s="252"/>
      <c r="O555" s="252"/>
      <c r="P555" s="252"/>
      <c r="Q555" s="252"/>
      <c r="R555" s="252"/>
      <c r="S555" s="252"/>
      <c r="T555" s="252"/>
      <c r="U555" s="252"/>
      <c r="V555" s="252"/>
      <c r="W555" s="252"/>
      <c r="X555" s="252"/>
      <c r="Y555" s="252"/>
      <c r="Z555" s="252"/>
      <c r="AA555" s="252"/>
      <c r="AB555" s="252"/>
      <c r="AC555" s="252"/>
      <c r="AD555" s="252"/>
      <c r="AE555" s="252"/>
      <c r="AF555" s="252"/>
      <c r="AG555" s="252"/>
      <c r="AH555" s="252"/>
      <c r="AI555" s="252"/>
      <c r="AJ555" s="252"/>
      <c r="AK555" s="252"/>
      <c r="AL555" s="252"/>
      <c r="AM555" s="252"/>
      <c r="AN555" s="252"/>
      <c r="AO555" s="252"/>
      <c r="AP555" s="252"/>
      <c r="AQ555" s="252"/>
    </row>
    <row r="556" spans="1:43" ht="11.25" customHeight="1">
      <c r="A556" s="296">
        <v>9781877490941</v>
      </c>
      <c r="B556" s="221" t="s">
        <v>3003</v>
      </c>
      <c r="C556" s="226">
        <v>71.95</v>
      </c>
    </row>
    <row r="557" spans="1:43">
      <c r="A557" s="292">
        <v>9781877419669</v>
      </c>
      <c r="B557" s="213" t="s">
        <v>3004</v>
      </c>
      <c r="C557" s="225">
        <v>9.5</v>
      </c>
      <c r="E557" s="279"/>
      <c r="F557" s="211"/>
      <c r="G557" s="279"/>
      <c r="H557" s="211"/>
      <c r="I557" s="211"/>
      <c r="J557" s="211"/>
      <c r="K557" s="211"/>
      <c r="L557" s="211"/>
      <c r="M557" s="211"/>
      <c r="N557" s="211"/>
      <c r="O557" s="211"/>
      <c r="P557" s="211"/>
      <c r="Q557" s="211"/>
      <c r="R557" s="211"/>
      <c r="S557" s="211"/>
      <c r="T557" s="211"/>
      <c r="U557" s="211"/>
      <c r="V557" s="211"/>
      <c r="W557" s="211"/>
      <c r="X557" s="211"/>
      <c r="Y557" s="211"/>
      <c r="Z557" s="211"/>
      <c r="AA557" s="211"/>
      <c r="AB557" s="211"/>
      <c r="AC557" s="211"/>
      <c r="AD557" s="211"/>
      <c r="AE557" s="211"/>
      <c r="AF557" s="211"/>
      <c r="AG557" s="211"/>
      <c r="AH557" s="211"/>
      <c r="AI557" s="211"/>
      <c r="AJ557" s="211"/>
      <c r="AK557" s="211"/>
      <c r="AL557" s="211"/>
      <c r="AM557" s="211"/>
      <c r="AN557" s="211"/>
      <c r="AO557" s="211"/>
      <c r="AP557" s="211"/>
      <c r="AQ557" s="211"/>
    </row>
    <row r="558" spans="1:43">
      <c r="A558" s="292">
        <v>9781877419737</v>
      </c>
      <c r="B558" s="213" t="s">
        <v>3005</v>
      </c>
      <c r="C558" s="225">
        <v>9.5</v>
      </c>
      <c r="E558" s="279"/>
      <c r="F558" s="211"/>
      <c r="G558" s="279"/>
      <c r="H558" s="211"/>
      <c r="I558" s="211"/>
      <c r="J558" s="211"/>
      <c r="K558" s="211"/>
      <c r="L558" s="211"/>
      <c r="M558" s="211"/>
      <c r="N558" s="211"/>
      <c r="O558" s="211"/>
      <c r="P558" s="211"/>
      <c r="Q558" s="211"/>
      <c r="R558" s="211"/>
      <c r="S558" s="211"/>
      <c r="T558" s="211"/>
      <c r="U558" s="211"/>
      <c r="V558" s="211"/>
      <c r="W558" s="211"/>
      <c r="X558" s="211"/>
      <c r="Y558" s="211"/>
      <c r="Z558" s="211"/>
      <c r="AA558" s="211"/>
      <c r="AB558" s="211"/>
      <c r="AC558" s="211"/>
      <c r="AD558" s="211"/>
      <c r="AE558" s="211"/>
      <c r="AF558" s="211"/>
      <c r="AG558" s="211"/>
      <c r="AH558" s="211"/>
      <c r="AI558" s="211"/>
      <c r="AJ558" s="211"/>
      <c r="AK558" s="211"/>
      <c r="AL558" s="211"/>
      <c r="AM558" s="211"/>
      <c r="AN558" s="211"/>
      <c r="AO558" s="211"/>
      <c r="AP558" s="211"/>
      <c r="AQ558" s="211"/>
    </row>
    <row r="559" spans="1:43">
      <c r="A559" s="292">
        <v>9781877419676</v>
      </c>
      <c r="B559" s="213" t="s">
        <v>3006</v>
      </c>
      <c r="C559" s="225">
        <v>9.5</v>
      </c>
      <c r="E559" s="279"/>
      <c r="F559" s="211"/>
      <c r="G559" s="279"/>
      <c r="H559" s="211"/>
      <c r="I559" s="211"/>
      <c r="J559" s="211"/>
      <c r="K559" s="211"/>
      <c r="L559" s="211"/>
      <c r="M559" s="211"/>
      <c r="N559" s="211"/>
      <c r="O559" s="211"/>
      <c r="P559" s="211"/>
      <c r="Q559" s="211"/>
      <c r="R559" s="211"/>
      <c r="S559" s="211"/>
      <c r="T559" s="211"/>
      <c r="U559" s="211"/>
      <c r="V559" s="211"/>
      <c r="W559" s="211"/>
      <c r="X559" s="211"/>
      <c r="Y559" s="211"/>
      <c r="Z559" s="211"/>
      <c r="AA559" s="211"/>
      <c r="AB559" s="211"/>
      <c r="AC559" s="211"/>
      <c r="AD559" s="211"/>
      <c r="AE559" s="211"/>
      <c r="AF559" s="211"/>
      <c r="AG559" s="211"/>
      <c r="AH559" s="211"/>
      <c r="AI559" s="211"/>
      <c r="AJ559" s="211"/>
      <c r="AK559" s="211"/>
      <c r="AL559" s="211"/>
      <c r="AM559" s="211"/>
      <c r="AN559" s="211"/>
      <c r="AO559" s="211"/>
      <c r="AP559" s="211"/>
      <c r="AQ559" s="211"/>
    </row>
    <row r="560" spans="1:43">
      <c r="A560" s="292">
        <v>9781877419683</v>
      </c>
      <c r="B560" s="213" t="s">
        <v>3007</v>
      </c>
      <c r="C560" s="225">
        <v>9.5</v>
      </c>
      <c r="E560" s="279"/>
      <c r="F560" s="211"/>
      <c r="G560" s="279"/>
      <c r="H560" s="211"/>
      <c r="I560" s="211"/>
      <c r="J560" s="211"/>
      <c r="K560" s="211"/>
      <c r="L560" s="211"/>
      <c r="M560" s="211"/>
      <c r="N560" s="211"/>
      <c r="O560" s="211"/>
      <c r="P560" s="211"/>
      <c r="Q560" s="211"/>
      <c r="R560" s="211"/>
      <c r="S560" s="211"/>
      <c r="T560" s="211"/>
      <c r="U560" s="211"/>
      <c r="V560" s="211"/>
      <c r="W560" s="211"/>
      <c r="X560" s="211"/>
      <c r="Y560" s="211"/>
      <c r="Z560" s="211"/>
      <c r="AA560" s="211"/>
      <c r="AB560" s="211"/>
      <c r="AC560" s="211"/>
      <c r="AD560" s="211"/>
      <c r="AE560" s="211"/>
      <c r="AF560" s="211"/>
      <c r="AG560" s="211"/>
      <c r="AH560" s="211"/>
      <c r="AI560" s="211"/>
      <c r="AJ560" s="211"/>
      <c r="AK560" s="211"/>
      <c r="AL560" s="211"/>
      <c r="AM560" s="211"/>
      <c r="AN560" s="211"/>
      <c r="AO560" s="211"/>
      <c r="AP560" s="211"/>
      <c r="AQ560" s="211"/>
    </row>
    <row r="561" spans="1:43">
      <c r="A561" s="292">
        <v>9781877419690</v>
      </c>
      <c r="B561" s="213" t="s">
        <v>3008</v>
      </c>
      <c r="C561" s="225">
        <v>9.5</v>
      </c>
      <c r="E561" s="279"/>
      <c r="F561" s="211"/>
      <c r="G561" s="279"/>
      <c r="H561" s="211"/>
      <c r="I561" s="211"/>
      <c r="J561" s="211"/>
      <c r="K561" s="211"/>
      <c r="L561" s="211"/>
      <c r="M561" s="211"/>
      <c r="N561" s="211"/>
      <c r="O561" s="211"/>
      <c r="P561" s="211"/>
      <c r="Q561" s="211"/>
      <c r="R561" s="211"/>
      <c r="S561" s="211"/>
      <c r="T561" s="211"/>
      <c r="U561" s="211"/>
      <c r="V561" s="211"/>
      <c r="W561" s="211"/>
      <c r="X561" s="211"/>
      <c r="Y561" s="211"/>
      <c r="Z561" s="211"/>
      <c r="AA561" s="211"/>
      <c r="AB561" s="211"/>
      <c r="AC561" s="211"/>
      <c r="AD561" s="211"/>
      <c r="AE561" s="211"/>
      <c r="AF561" s="211"/>
      <c r="AG561" s="211"/>
      <c r="AH561" s="211"/>
      <c r="AI561" s="211"/>
      <c r="AJ561" s="211"/>
      <c r="AK561" s="211"/>
      <c r="AL561" s="211"/>
      <c r="AM561" s="211"/>
      <c r="AN561" s="211"/>
      <c r="AO561" s="211"/>
      <c r="AP561" s="211"/>
      <c r="AQ561" s="211"/>
    </row>
    <row r="562" spans="1:43">
      <c r="A562" s="292">
        <v>9781877419706</v>
      </c>
      <c r="B562" s="213" t="s">
        <v>3009</v>
      </c>
      <c r="C562" s="225">
        <v>9.5</v>
      </c>
      <c r="E562" s="279"/>
      <c r="F562" s="211"/>
      <c r="G562" s="279"/>
      <c r="H562" s="211"/>
      <c r="I562" s="211"/>
      <c r="J562" s="211"/>
      <c r="K562" s="211"/>
      <c r="L562" s="211"/>
      <c r="M562" s="211"/>
      <c r="N562" s="211"/>
      <c r="O562" s="211"/>
      <c r="P562" s="211"/>
      <c r="Q562" s="211"/>
      <c r="R562" s="211"/>
      <c r="S562" s="211"/>
      <c r="T562" s="211"/>
      <c r="U562" s="211"/>
      <c r="V562" s="211"/>
      <c r="W562" s="211"/>
      <c r="X562" s="211"/>
      <c r="Y562" s="211"/>
      <c r="Z562" s="211"/>
      <c r="AA562" s="211"/>
      <c r="AB562" s="211"/>
      <c r="AC562" s="211"/>
      <c r="AD562" s="211"/>
      <c r="AE562" s="211"/>
      <c r="AF562" s="211"/>
      <c r="AG562" s="211"/>
      <c r="AH562" s="211"/>
      <c r="AI562" s="211"/>
      <c r="AJ562" s="211"/>
      <c r="AK562" s="211"/>
      <c r="AL562" s="211"/>
      <c r="AM562" s="211"/>
      <c r="AN562" s="211"/>
      <c r="AO562" s="211"/>
      <c r="AP562" s="211"/>
      <c r="AQ562" s="211"/>
    </row>
    <row r="563" spans="1:43">
      <c r="A563" s="292">
        <v>9781877419713</v>
      </c>
      <c r="B563" s="213" t="s">
        <v>3010</v>
      </c>
      <c r="C563" s="225">
        <v>9.5</v>
      </c>
      <c r="E563" s="279"/>
      <c r="F563" s="211"/>
      <c r="G563" s="279"/>
      <c r="H563" s="211"/>
      <c r="I563" s="211"/>
      <c r="J563" s="211"/>
      <c r="K563" s="211"/>
      <c r="L563" s="211"/>
      <c r="M563" s="211"/>
      <c r="N563" s="211"/>
      <c r="O563" s="211"/>
      <c r="P563" s="211"/>
      <c r="Q563" s="211"/>
      <c r="R563" s="211"/>
      <c r="S563" s="211"/>
      <c r="T563" s="211"/>
      <c r="U563" s="211"/>
      <c r="V563" s="211"/>
      <c r="W563" s="211"/>
      <c r="X563" s="211"/>
      <c r="Y563" s="211"/>
      <c r="Z563" s="211"/>
      <c r="AA563" s="211"/>
      <c r="AB563" s="211"/>
      <c r="AC563" s="211"/>
      <c r="AD563" s="211"/>
      <c r="AE563" s="211"/>
      <c r="AF563" s="211"/>
      <c r="AG563" s="211"/>
      <c r="AH563" s="211"/>
      <c r="AI563" s="211"/>
      <c r="AJ563" s="211"/>
      <c r="AK563" s="211"/>
      <c r="AL563" s="211"/>
      <c r="AM563" s="211"/>
      <c r="AN563" s="211"/>
      <c r="AO563" s="211"/>
      <c r="AP563" s="211"/>
      <c r="AQ563" s="211"/>
    </row>
    <row r="564" spans="1:43">
      <c r="A564" s="293">
        <v>9781877419720</v>
      </c>
      <c r="B564" s="219" t="s">
        <v>3011</v>
      </c>
      <c r="C564" s="225">
        <v>9.5</v>
      </c>
      <c r="E564" s="279"/>
      <c r="F564" s="211"/>
      <c r="G564" s="279"/>
      <c r="H564" s="211"/>
      <c r="I564" s="211"/>
      <c r="J564" s="211"/>
      <c r="K564" s="211"/>
      <c r="L564" s="211"/>
      <c r="M564" s="211"/>
      <c r="N564" s="211"/>
      <c r="O564" s="211"/>
      <c r="P564" s="211"/>
      <c r="Q564" s="211"/>
      <c r="R564" s="211"/>
      <c r="S564" s="211"/>
      <c r="T564" s="211"/>
      <c r="U564" s="211"/>
      <c r="V564" s="211"/>
      <c r="W564" s="211"/>
      <c r="X564" s="211"/>
      <c r="Y564" s="211"/>
      <c r="Z564" s="211"/>
      <c r="AA564" s="211"/>
      <c r="AB564" s="211"/>
      <c r="AC564" s="211"/>
      <c r="AD564" s="211"/>
      <c r="AE564" s="211"/>
      <c r="AF564" s="211"/>
      <c r="AG564" s="211"/>
      <c r="AH564" s="211"/>
      <c r="AI564" s="211"/>
      <c r="AJ564" s="211"/>
      <c r="AK564" s="211"/>
      <c r="AL564" s="211"/>
      <c r="AM564" s="211"/>
      <c r="AN564" s="211"/>
      <c r="AO564" s="211"/>
      <c r="AP564" s="211"/>
      <c r="AQ564" s="211"/>
    </row>
    <row r="565" spans="1:43">
      <c r="A565" s="289"/>
      <c r="B565" s="250"/>
      <c r="C565" s="251"/>
      <c r="D565" s="252"/>
      <c r="E565" s="280"/>
      <c r="F565" s="252"/>
      <c r="G565" s="280"/>
      <c r="H565" s="252"/>
      <c r="I565" s="252"/>
      <c r="J565" s="252"/>
      <c r="K565" s="252"/>
      <c r="L565" s="252"/>
      <c r="M565" s="252"/>
      <c r="N565" s="252"/>
      <c r="O565" s="252"/>
      <c r="P565" s="252"/>
      <c r="Q565" s="252"/>
      <c r="R565" s="252"/>
      <c r="S565" s="252"/>
      <c r="T565" s="252"/>
      <c r="U565" s="252"/>
      <c r="V565" s="252"/>
      <c r="W565" s="252"/>
      <c r="X565" s="252"/>
      <c r="Y565" s="252"/>
      <c r="Z565" s="252"/>
      <c r="AA565" s="252"/>
      <c r="AB565" s="252"/>
      <c r="AC565" s="252"/>
      <c r="AD565" s="252"/>
      <c r="AE565" s="252"/>
      <c r="AF565" s="252"/>
      <c r="AG565" s="252"/>
      <c r="AH565" s="252"/>
      <c r="AI565" s="252"/>
      <c r="AJ565" s="252"/>
      <c r="AK565" s="252"/>
      <c r="AL565" s="252"/>
      <c r="AM565" s="252"/>
      <c r="AN565" s="252"/>
      <c r="AO565" s="252"/>
      <c r="AP565" s="252"/>
      <c r="AQ565" s="252"/>
    </row>
    <row r="566" spans="1:43" ht="11.25" customHeight="1">
      <c r="A566" s="296">
        <v>9781877490958</v>
      </c>
      <c r="B566" s="221" t="s">
        <v>3012</v>
      </c>
      <c r="C566" s="226">
        <v>71.95</v>
      </c>
    </row>
    <row r="567" spans="1:43">
      <c r="A567" s="292">
        <v>9781877419393</v>
      </c>
      <c r="B567" s="213" t="s">
        <v>3013</v>
      </c>
      <c r="C567" s="225">
        <v>9.5</v>
      </c>
      <c r="E567" s="279"/>
      <c r="F567" s="211"/>
      <c r="G567" s="279"/>
      <c r="H567" s="211"/>
      <c r="I567" s="211"/>
      <c r="J567" s="211"/>
      <c r="K567" s="211"/>
      <c r="L567" s="211"/>
      <c r="M567" s="211"/>
      <c r="N567" s="211"/>
      <c r="O567" s="211"/>
      <c r="P567" s="211"/>
      <c r="Q567" s="211"/>
      <c r="R567" s="211"/>
      <c r="S567" s="211"/>
      <c r="T567" s="211"/>
      <c r="U567" s="211"/>
      <c r="V567" s="211"/>
      <c r="W567" s="211"/>
      <c r="X567" s="211"/>
      <c r="Y567" s="211"/>
      <c r="Z567" s="211"/>
      <c r="AA567" s="211"/>
      <c r="AB567" s="211"/>
      <c r="AC567" s="211"/>
      <c r="AD567" s="211"/>
      <c r="AE567" s="211"/>
      <c r="AF567" s="211"/>
      <c r="AG567" s="211"/>
      <c r="AH567" s="211"/>
      <c r="AI567" s="211"/>
      <c r="AJ567" s="211"/>
      <c r="AK567" s="211"/>
      <c r="AL567" s="211"/>
      <c r="AM567" s="211"/>
      <c r="AN567" s="211"/>
      <c r="AO567" s="211"/>
      <c r="AP567" s="211"/>
      <c r="AQ567" s="211"/>
    </row>
    <row r="568" spans="1:43">
      <c r="A568" s="292">
        <v>9781877419409</v>
      </c>
      <c r="B568" s="213" t="s">
        <v>3014</v>
      </c>
      <c r="C568" s="225">
        <v>9.5</v>
      </c>
      <c r="E568" s="279"/>
      <c r="F568" s="211"/>
      <c r="G568" s="279"/>
      <c r="H568" s="211"/>
      <c r="I568" s="211"/>
      <c r="J568" s="211"/>
      <c r="K568" s="211"/>
      <c r="L568" s="211"/>
      <c r="M568" s="211"/>
      <c r="N568" s="211"/>
      <c r="O568" s="211"/>
      <c r="P568" s="211"/>
      <c r="Q568" s="211"/>
      <c r="R568" s="211"/>
      <c r="S568" s="211"/>
      <c r="T568" s="211"/>
      <c r="U568" s="211"/>
      <c r="V568" s="211"/>
      <c r="W568" s="211"/>
      <c r="X568" s="211"/>
      <c r="Y568" s="211"/>
      <c r="Z568" s="211"/>
      <c r="AA568" s="211"/>
      <c r="AB568" s="211"/>
      <c r="AC568" s="211"/>
      <c r="AD568" s="211"/>
      <c r="AE568" s="211"/>
      <c r="AF568" s="211"/>
      <c r="AG568" s="211"/>
      <c r="AH568" s="211"/>
      <c r="AI568" s="211"/>
      <c r="AJ568" s="211"/>
      <c r="AK568" s="211"/>
      <c r="AL568" s="211"/>
      <c r="AM568" s="211"/>
      <c r="AN568" s="211"/>
      <c r="AO568" s="211"/>
      <c r="AP568" s="211"/>
      <c r="AQ568" s="211"/>
    </row>
    <row r="569" spans="1:43">
      <c r="A569" s="292">
        <v>9781877435089</v>
      </c>
      <c r="B569" s="213" t="s">
        <v>3015</v>
      </c>
      <c r="C569" s="225">
        <v>9.5</v>
      </c>
      <c r="E569" s="279"/>
      <c r="F569" s="211"/>
      <c r="G569" s="279"/>
      <c r="H569" s="211"/>
      <c r="I569" s="211"/>
      <c r="J569" s="211"/>
      <c r="K569" s="211"/>
      <c r="L569" s="211"/>
      <c r="M569" s="211"/>
      <c r="N569" s="211"/>
      <c r="O569" s="211"/>
      <c r="P569" s="211"/>
      <c r="Q569" s="211"/>
      <c r="R569" s="211"/>
      <c r="S569" s="211"/>
      <c r="T569" s="211"/>
      <c r="U569" s="211"/>
      <c r="V569" s="211"/>
      <c r="W569" s="211"/>
      <c r="X569" s="211"/>
      <c r="Y569" s="211"/>
      <c r="Z569" s="211"/>
      <c r="AA569" s="211"/>
      <c r="AB569" s="211"/>
      <c r="AC569" s="211"/>
      <c r="AD569" s="211"/>
      <c r="AE569" s="211"/>
      <c r="AF569" s="211"/>
      <c r="AG569" s="211"/>
      <c r="AH569" s="211"/>
      <c r="AI569" s="211"/>
      <c r="AJ569" s="211"/>
      <c r="AK569" s="211"/>
      <c r="AL569" s="211"/>
      <c r="AM569" s="211"/>
      <c r="AN569" s="211"/>
      <c r="AO569" s="211"/>
      <c r="AP569" s="211"/>
      <c r="AQ569" s="211"/>
    </row>
    <row r="570" spans="1:43">
      <c r="A570" s="292">
        <v>9781877435096</v>
      </c>
      <c r="B570" s="213" t="s">
        <v>3016</v>
      </c>
      <c r="C570" s="225">
        <v>9.5</v>
      </c>
      <c r="E570" s="279"/>
      <c r="F570" s="211"/>
      <c r="G570" s="279"/>
      <c r="H570" s="211"/>
      <c r="I570" s="211"/>
      <c r="J570" s="211"/>
      <c r="K570" s="211"/>
      <c r="L570" s="211"/>
      <c r="M570" s="211"/>
      <c r="N570" s="211"/>
      <c r="O570" s="211"/>
      <c r="P570" s="211"/>
      <c r="Q570" s="211"/>
      <c r="R570" s="211"/>
      <c r="S570" s="211"/>
      <c r="T570" s="211"/>
      <c r="U570" s="211"/>
      <c r="V570" s="211"/>
      <c r="W570" s="211"/>
      <c r="X570" s="211"/>
      <c r="Y570" s="211"/>
      <c r="Z570" s="211"/>
      <c r="AA570" s="211"/>
      <c r="AB570" s="211"/>
      <c r="AC570" s="211"/>
      <c r="AD570" s="211"/>
      <c r="AE570" s="211"/>
      <c r="AF570" s="211"/>
      <c r="AG570" s="211"/>
      <c r="AH570" s="211"/>
      <c r="AI570" s="211"/>
      <c r="AJ570" s="211"/>
      <c r="AK570" s="211"/>
      <c r="AL570" s="211"/>
      <c r="AM570" s="211"/>
      <c r="AN570" s="211"/>
      <c r="AO570" s="211"/>
      <c r="AP570" s="211"/>
      <c r="AQ570" s="211"/>
    </row>
    <row r="571" spans="1:43">
      <c r="A571" s="292">
        <v>9781877435072</v>
      </c>
      <c r="B571" s="213" t="s">
        <v>3017</v>
      </c>
      <c r="C571" s="225">
        <v>9.5</v>
      </c>
      <c r="E571" s="279"/>
      <c r="F571" s="211"/>
      <c r="G571" s="279"/>
      <c r="H571" s="211"/>
      <c r="I571" s="211"/>
      <c r="J571" s="211"/>
      <c r="K571" s="211"/>
      <c r="L571" s="211"/>
      <c r="M571" s="211"/>
      <c r="N571" s="211"/>
      <c r="O571" s="211"/>
      <c r="P571" s="211"/>
      <c r="Q571" s="211"/>
      <c r="R571" s="211"/>
      <c r="S571" s="211"/>
      <c r="T571" s="211"/>
      <c r="U571" s="211"/>
      <c r="V571" s="211"/>
      <c r="W571" s="211"/>
      <c r="X571" s="211"/>
      <c r="Y571" s="211"/>
      <c r="Z571" s="211"/>
      <c r="AA571" s="211"/>
      <c r="AB571" s="211"/>
      <c r="AC571" s="211"/>
      <c r="AD571" s="211"/>
      <c r="AE571" s="211"/>
      <c r="AF571" s="211"/>
      <c r="AG571" s="211"/>
      <c r="AH571" s="211"/>
      <c r="AI571" s="211"/>
      <c r="AJ571" s="211"/>
      <c r="AK571" s="211"/>
      <c r="AL571" s="211"/>
      <c r="AM571" s="211"/>
      <c r="AN571" s="211"/>
      <c r="AO571" s="211"/>
      <c r="AP571" s="211"/>
      <c r="AQ571" s="211"/>
    </row>
    <row r="572" spans="1:43">
      <c r="A572" s="292">
        <v>9781877419416</v>
      </c>
      <c r="B572" s="213" t="s">
        <v>3018</v>
      </c>
      <c r="C572" s="225">
        <v>9.5</v>
      </c>
      <c r="E572" s="279"/>
      <c r="F572" s="211"/>
      <c r="G572" s="279"/>
      <c r="H572" s="211"/>
      <c r="I572" s="211"/>
      <c r="J572" s="211"/>
      <c r="K572" s="211"/>
      <c r="L572" s="211"/>
      <c r="M572" s="211"/>
      <c r="N572" s="211"/>
      <c r="O572" s="211"/>
      <c r="P572" s="211"/>
      <c r="Q572" s="211"/>
      <c r="R572" s="211"/>
      <c r="S572" s="211"/>
      <c r="T572" s="211"/>
      <c r="U572" s="211"/>
      <c r="V572" s="211"/>
      <c r="W572" s="211"/>
      <c r="X572" s="211"/>
      <c r="Y572" s="211"/>
      <c r="Z572" s="211"/>
      <c r="AA572" s="211"/>
      <c r="AB572" s="211"/>
      <c r="AC572" s="211"/>
      <c r="AD572" s="211"/>
      <c r="AE572" s="211"/>
      <c r="AF572" s="211"/>
      <c r="AG572" s="211"/>
      <c r="AH572" s="211"/>
      <c r="AI572" s="211"/>
      <c r="AJ572" s="211"/>
      <c r="AK572" s="211"/>
      <c r="AL572" s="211"/>
      <c r="AM572" s="211"/>
      <c r="AN572" s="211"/>
      <c r="AO572" s="211"/>
      <c r="AP572" s="211"/>
      <c r="AQ572" s="211"/>
    </row>
    <row r="573" spans="1:43">
      <c r="A573" s="292">
        <v>9781877419386</v>
      </c>
      <c r="B573" s="213" t="s">
        <v>2340</v>
      </c>
      <c r="C573" s="225">
        <v>9.5</v>
      </c>
      <c r="E573" s="279"/>
      <c r="F573" s="211"/>
      <c r="G573" s="279"/>
      <c r="H573" s="211"/>
      <c r="I573" s="211"/>
      <c r="J573" s="211"/>
      <c r="K573" s="211"/>
      <c r="L573" s="211"/>
      <c r="M573" s="211"/>
      <c r="N573" s="211"/>
      <c r="O573" s="211"/>
      <c r="P573" s="211"/>
      <c r="Q573" s="211"/>
      <c r="R573" s="211"/>
      <c r="S573" s="211"/>
      <c r="T573" s="211"/>
      <c r="U573" s="211"/>
      <c r="V573" s="211"/>
      <c r="W573" s="211"/>
      <c r="X573" s="211"/>
      <c r="Y573" s="211"/>
      <c r="Z573" s="211"/>
      <c r="AA573" s="211"/>
      <c r="AB573" s="211"/>
      <c r="AC573" s="211"/>
      <c r="AD573" s="211"/>
      <c r="AE573" s="211"/>
      <c r="AF573" s="211"/>
      <c r="AG573" s="211"/>
      <c r="AH573" s="211"/>
      <c r="AI573" s="211"/>
      <c r="AJ573" s="211"/>
      <c r="AK573" s="211"/>
      <c r="AL573" s="211"/>
      <c r="AM573" s="211"/>
      <c r="AN573" s="211"/>
      <c r="AO573" s="211"/>
      <c r="AP573" s="211"/>
      <c r="AQ573" s="211"/>
    </row>
    <row r="574" spans="1:43">
      <c r="A574" s="293">
        <v>9781877435065</v>
      </c>
      <c r="B574" s="219" t="s">
        <v>3019</v>
      </c>
      <c r="C574" s="225">
        <v>9.5</v>
      </c>
      <c r="E574" s="279"/>
      <c r="F574" s="211"/>
      <c r="G574" s="279"/>
      <c r="H574" s="211"/>
      <c r="I574" s="211"/>
      <c r="J574" s="211"/>
      <c r="K574" s="211"/>
      <c r="L574" s="211"/>
      <c r="M574" s="211"/>
      <c r="N574" s="211"/>
      <c r="O574" s="211"/>
      <c r="P574" s="211"/>
      <c r="Q574" s="211"/>
      <c r="R574" s="211"/>
      <c r="S574" s="211"/>
      <c r="T574" s="211"/>
      <c r="U574" s="211"/>
      <c r="V574" s="211"/>
      <c r="W574" s="211"/>
      <c r="X574" s="211"/>
      <c r="Y574" s="211"/>
      <c r="Z574" s="211"/>
      <c r="AA574" s="211"/>
      <c r="AB574" s="211"/>
      <c r="AC574" s="211"/>
      <c r="AD574" s="211"/>
      <c r="AE574" s="211"/>
      <c r="AF574" s="211"/>
      <c r="AG574" s="211"/>
      <c r="AH574" s="211"/>
      <c r="AI574" s="211"/>
      <c r="AJ574" s="211"/>
      <c r="AK574" s="211"/>
      <c r="AL574" s="211"/>
      <c r="AM574" s="211"/>
      <c r="AN574" s="211"/>
      <c r="AO574" s="211"/>
      <c r="AP574" s="211"/>
      <c r="AQ574" s="211"/>
    </row>
    <row r="575" spans="1:43">
      <c r="A575" s="289"/>
      <c r="B575" s="250"/>
      <c r="C575" s="251"/>
      <c r="D575" s="252"/>
      <c r="E575" s="280"/>
      <c r="F575" s="252"/>
      <c r="G575" s="280"/>
      <c r="H575" s="252"/>
      <c r="I575" s="252"/>
      <c r="J575" s="252"/>
      <c r="K575" s="252"/>
      <c r="L575" s="252"/>
      <c r="M575" s="252"/>
      <c r="N575" s="252"/>
      <c r="O575" s="252"/>
      <c r="P575" s="252"/>
      <c r="Q575" s="252"/>
      <c r="R575" s="252"/>
      <c r="S575" s="252"/>
      <c r="T575" s="252"/>
      <c r="U575" s="252"/>
      <c r="V575" s="252"/>
      <c r="W575" s="252"/>
      <c r="X575" s="252"/>
      <c r="Y575" s="252"/>
      <c r="Z575" s="252"/>
      <c r="AA575" s="252"/>
      <c r="AB575" s="252"/>
      <c r="AC575" s="252"/>
      <c r="AD575" s="252"/>
      <c r="AE575" s="252"/>
      <c r="AF575" s="252"/>
      <c r="AG575" s="252"/>
      <c r="AH575" s="252"/>
      <c r="AI575" s="252"/>
      <c r="AJ575" s="252"/>
      <c r="AK575" s="252"/>
      <c r="AL575" s="252"/>
      <c r="AM575" s="252"/>
      <c r="AN575" s="252"/>
      <c r="AO575" s="252"/>
      <c r="AP575" s="252"/>
      <c r="AQ575" s="252"/>
    </row>
    <row r="576" spans="1:43" ht="11.25" customHeight="1">
      <c r="A576" s="296">
        <v>9781877490965</v>
      </c>
      <c r="B576" s="221" t="s">
        <v>3020</v>
      </c>
      <c r="C576" s="226">
        <v>71.95</v>
      </c>
    </row>
    <row r="577" spans="1:43">
      <c r="A577" s="292">
        <v>9781877490262</v>
      </c>
      <c r="B577" s="213" t="s">
        <v>3021</v>
      </c>
      <c r="C577" s="225">
        <v>9.5</v>
      </c>
      <c r="E577" s="279"/>
      <c r="F577" s="211"/>
      <c r="G577" s="279"/>
      <c r="H577" s="211"/>
      <c r="I577" s="211"/>
      <c r="J577" s="211"/>
      <c r="K577" s="211"/>
      <c r="L577" s="211"/>
      <c r="M577" s="211"/>
      <c r="N577" s="211"/>
      <c r="O577" s="211"/>
      <c r="P577" s="211"/>
      <c r="Q577" s="211"/>
      <c r="R577" s="211"/>
      <c r="S577" s="211"/>
      <c r="T577" s="211"/>
      <c r="U577" s="211"/>
      <c r="V577" s="211"/>
      <c r="W577" s="211"/>
      <c r="X577" s="211"/>
      <c r="Y577" s="211"/>
      <c r="Z577" s="211"/>
      <c r="AA577" s="211"/>
      <c r="AB577" s="211"/>
      <c r="AC577" s="211"/>
      <c r="AD577" s="211"/>
      <c r="AE577" s="211"/>
      <c r="AF577" s="211"/>
      <c r="AG577" s="211"/>
      <c r="AH577" s="211"/>
      <c r="AI577" s="211"/>
      <c r="AJ577" s="211"/>
      <c r="AK577" s="211"/>
      <c r="AL577" s="211"/>
      <c r="AM577" s="211"/>
      <c r="AN577" s="211"/>
      <c r="AO577" s="211"/>
      <c r="AP577" s="211"/>
      <c r="AQ577" s="211"/>
    </row>
    <row r="578" spans="1:43">
      <c r="A578" s="292">
        <v>9781877490248</v>
      </c>
      <c r="B578" s="213" t="s">
        <v>3022</v>
      </c>
      <c r="C578" s="225">
        <v>9.5</v>
      </c>
      <c r="E578" s="279"/>
      <c r="F578" s="211"/>
      <c r="G578" s="279"/>
      <c r="H578" s="211"/>
      <c r="I578" s="211"/>
      <c r="J578" s="259"/>
      <c r="K578" s="211"/>
      <c r="L578" s="211"/>
      <c r="M578" s="211"/>
      <c r="N578" s="211"/>
      <c r="O578" s="211"/>
      <c r="P578" s="211"/>
      <c r="Q578" s="211"/>
      <c r="R578" s="211"/>
      <c r="S578" s="211"/>
      <c r="T578" s="211"/>
      <c r="U578" s="211"/>
      <c r="V578" s="211"/>
      <c r="W578" s="211"/>
      <c r="X578" s="211"/>
      <c r="Y578" s="211"/>
      <c r="Z578" s="211"/>
      <c r="AA578" s="211"/>
      <c r="AB578" s="211"/>
      <c r="AC578" s="211"/>
      <c r="AD578" s="211"/>
      <c r="AE578" s="211"/>
      <c r="AF578" s="211"/>
      <c r="AG578" s="211"/>
      <c r="AH578" s="211"/>
      <c r="AI578" s="211"/>
      <c r="AJ578" s="211"/>
      <c r="AK578" s="211"/>
      <c r="AL578" s="211"/>
      <c r="AM578" s="211"/>
      <c r="AN578" s="211"/>
      <c r="AO578" s="211"/>
      <c r="AP578" s="211"/>
      <c r="AQ578" s="211"/>
    </row>
    <row r="579" spans="1:43">
      <c r="A579" s="292">
        <v>9781877490255</v>
      </c>
      <c r="B579" s="213" t="s">
        <v>3023</v>
      </c>
      <c r="C579" s="225">
        <v>9.5</v>
      </c>
      <c r="E579" s="279"/>
      <c r="F579" s="211"/>
      <c r="G579" s="279"/>
      <c r="H579" s="211"/>
      <c r="I579" s="211"/>
      <c r="J579" s="211"/>
      <c r="K579" s="211"/>
      <c r="L579" s="211"/>
      <c r="M579" s="211"/>
      <c r="N579" s="211"/>
      <c r="O579" s="211"/>
      <c r="P579" s="211"/>
      <c r="Q579" s="211"/>
      <c r="R579" s="211"/>
      <c r="S579" s="211"/>
      <c r="T579" s="211"/>
      <c r="U579" s="211"/>
      <c r="V579" s="211"/>
      <c r="W579" s="211"/>
      <c r="X579" s="211"/>
      <c r="Y579" s="211"/>
      <c r="Z579" s="211"/>
      <c r="AA579" s="211"/>
      <c r="AB579" s="211"/>
      <c r="AC579" s="211"/>
      <c r="AD579" s="211"/>
      <c r="AE579" s="211"/>
      <c r="AF579" s="211"/>
      <c r="AG579" s="211"/>
      <c r="AH579" s="211"/>
      <c r="AI579" s="211"/>
      <c r="AJ579" s="211"/>
      <c r="AK579" s="211"/>
      <c r="AL579" s="211"/>
      <c r="AM579" s="211"/>
      <c r="AN579" s="211"/>
      <c r="AO579" s="211"/>
      <c r="AP579" s="211"/>
      <c r="AQ579" s="211"/>
    </row>
    <row r="580" spans="1:43">
      <c r="A580" s="292">
        <v>9781877490279</v>
      </c>
      <c r="B580" s="213" t="s">
        <v>3024</v>
      </c>
      <c r="C580" s="225">
        <v>9.5</v>
      </c>
      <c r="E580" s="279"/>
      <c r="F580" s="211"/>
      <c r="G580" s="279"/>
      <c r="H580" s="211"/>
      <c r="I580" s="211"/>
      <c r="J580" s="211"/>
      <c r="K580" s="211"/>
      <c r="L580" s="211"/>
      <c r="M580" s="211"/>
      <c r="N580" s="211"/>
      <c r="O580" s="211"/>
      <c r="P580" s="211"/>
      <c r="Q580" s="211"/>
      <c r="R580" s="211"/>
      <c r="S580" s="211"/>
      <c r="T580" s="211"/>
      <c r="U580" s="211"/>
      <c r="V580" s="211"/>
      <c r="W580" s="211"/>
      <c r="X580" s="211"/>
      <c r="Y580" s="211"/>
      <c r="Z580" s="211"/>
      <c r="AA580" s="211"/>
      <c r="AB580" s="211"/>
      <c r="AC580" s="211"/>
      <c r="AD580" s="211"/>
      <c r="AE580" s="211"/>
      <c r="AF580" s="211"/>
      <c r="AG580" s="211"/>
      <c r="AH580" s="211"/>
      <c r="AI580" s="211"/>
      <c r="AJ580" s="211"/>
      <c r="AK580" s="211"/>
      <c r="AL580" s="211"/>
      <c r="AM580" s="211"/>
      <c r="AN580" s="211"/>
      <c r="AO580" s="211"/>
      <c r="AP580" s="211"/>
      <c r="AQ580" s="211"/>
    </row>
    <row r="581" spans="1:43">
      <c r="A581" s="292">
        <v>9781877490231</v>
      </c>
      <c r="B581" s="213" t="s">
        <v>3025</v>
      </c>
      <c r="C581" s="225">
        <v>9.5</v>
      </c>
      <c r="E581" s="279"/>
      <c r="F581" s="211"/>
      <c r="G581" s="279"/>
      <c r="H581" s="211"/>
      <c r="I581" s="211"/>
      <c r="J581" s="211"/>
      <c r="K581" s="211"/>
      <c r="L581" s="211"/>
      <c r="M581" s="211"/>
      <c r="N581" s="211"/>
      <c r="O581" s="211"/>
      <c r="P581" s="211"/>
      <c r="Q581" s="211"/>
      <c r="R581" s="211"/>
      <c r="S581" s="211"/>
      <c r="T581" s="211"/>
      <c r="U581" s="211"/>
      <c r="V581" s="211"/>
      <c r="W581" s="211"/>
      <c r="X581" s="211"/>
      <c r="Y581" s="211"/>
      <c r="Z581" s="211"/>
      <c r="AA581" s="211"/>
      <c r="AB581" s="211"/>
      <c r="AC581" s="211"/>
      <c r="AD581" s="211"/>
      <c r="AE581" s="211"/>
      <c r="AF581" s="211"/>
      <c r="AG581" s="211"/>
      <c r="AH581" s="211"/>
      <c r="AI581" s="211"/>
      <c r="AJ581" s="211"/>
      <c r="AK581" s="211"/>
      <c r="AL581" s="211"/>
      <c r="AM581" s="211"/>
      <c r="AN581" s="211"/>
      <c r="AO581" s="211"/>
      <c r="AP581" s="211"/>
      <c r="AQ581" s="211"/>
    </row>
    <row r="582" spans="1:43">
      <c r="A582" s="292">
        <v>9781877490293</v>
      </c>
      <c r="B582" s="213" t="s">
        <v>3026</v>
      </c>
      <c r="C582" s="225">
        <v>9.5</v>
      </c>
      <c r="E582" s="279"/>
      <c r="F582" s="211"/>
      <c r="G582" s="279"/>
      <c r="H582" s="211"/>
      <c r="I582" s="211"/>
      <c r="J582" s="211"/>
      <c r="K582" s="211"/>
      <c r="L582" s="211"/>
      <c r="M582" s="211"/>
      <c r="N582" s="211"/>
      <c r="O582" s="211"/>
      <c r="P582" s="211"/>
      <c r="Q582" s="211"/>
      <c r="R582" s="211"/>
      <c r="S582" s="211"/>
      <c r="T582" s="211"/>
      <c r="U582" s="211"/>
      <c r="V582" s="211"/>
      <c r="W582" s="211"/>
      <c r="X582" s="211"/>
      <c r="Y582" s="211"/>
      <c r="Z582" s="211"/>
      <c r="AA582" s="211"/>
      <c r="AB582" s="211"/>
      <c r="AC582" s="211"/>
      <c r="AD582" s="211"/>
      <c r="AE582" s="211"/>
      <c r="AF582" s="211"/>
      <c r="AG582" s="211"/>
      <c r="AH582" s="211"/>
      <c r="AI582" s="211"/>
      <c r="AJ582" s="211"/>
      <c r="AK582" s="211"/>
      <c r="AL582" s="211"/>
      <c r="AM582" s="211"/>
      <c r="AN582" s="211"/>
      <c r="AO582" s="211"/>
      <c r="AP582" s="211"/>
      <c r="AQ582" s="211"/>
    </row>
    <row r="583" spans="1:43">
      <c r="A583" s="292">
        <v>9781877490286</v>
      </c>
      <c r="B583" s="213" t="s">
        <v>3027</v>
      </c>
      <c r="C583" s="225">
        <v>9.5</v>
      </c>
      <c r="E583" s="279"/>
      <c r="F583" s="211"/>
      <c r="G583" s="279"/>
      <c r="H583" s="211"/>
      <c r="I583" s="211"/>
      <c r="J583" s="211"/>
      <c r="K583" s="211"/>
      <c r="L583" s="211"/>
      <c r="M583" s="211"/>
      <c r="N583" s="211"/>
      <c r="O583" s="211"/>
      <c r="P583" s="211"/>
      <c r="Q583" s="211"/>
      <c r="R583" s="211"/>
      <c r="S583" s="211"/>
      <c r="T583" s="211"/>
      <c r="U583" s="211"/>
      <c r="V583" s="211"/>
      <c r="W583" s="211"/>
      <c r="X583" s="211"/>
      <c r="Y583" s="211"/>
      <c r="Z583" s="211"/>
      <c r="AA583" s="211"/>
      <c r="AB583" s="211"/>
      <c r="AC583" s="211"/>
      <c r="AD583" s="211"/>
      <c r="AE583" s="211"/>
      <c r="AF583" s="211"/>
      <c r="AG583" s="211"/>
      <c r="AH583" s="211"/>
      <c r="AI583" s="211"/>
      <c r="AJ583" s="211"/>
      <c r="AK583" s="211"/>
      <c r="AL583" s="211"/>
      <c r="AM583" s="211"/>
      <c r="AN583" s="211"/>
      <c r="AO583" s="211"/>
      <c r="AP583" s="211"/>
      <c r="AQ583" s="211"/>
    </row>
    <row r="584" spans="1:43">
      <c r="A584" s="293">
        <v>9781877490309</v>
      </c>
      <c r="B584" s="219" t="s">
        <v>3028</v>
      </c>
      <c r="C584" s="225">
        <v>9.5</v>
      </c>
      <c r="E584" s="279"/>
      <c r="F584" s="211"/>
      <c r="G584" s="279"/>
      <c r="H584" s="211"/>
      <c r="I584" s="211"/>
      <c r="J584" s="211"/>
      <c r="K584" s="211"/>
      <c r="L584" s="211"/>
      <c r="M584" s="211"/>
      <c r="N584" s="211"/>
      <c r="O584" s="211"/>
      <c r="P584" s="211"/>
      <c r="Q584" s="211"/>
      <c r="R584" s="211"/>
      <c r="S584" s="211"/>
      <c r="T584" s="211"/>
      <c r="U584" s="211"/>
      <c r="V584" s="211"/>
      <c r="W584" s="211"/>
      <c r="X584" s="211"/>
      <c r="Y584" s="211"/>
      <c r="Z584" s="211"/>
      <c r="AA584" s="211"/>
      <c r="AB584" s="211"/>
      <c r="AC584" s="211"/>
      <c r="AD584" s="211"/>
      <c r="AE584" s="211"/>
      <c r="AF584" s="211"/>
      <c r="AG584" s="211"/>
      <c r="AH584" s="211"/>
      <c r="AI584" s="211"/>
      <c r="AJ584" s="211"/>
      <c r="AK584" s="211"/>
      <c r="AL584" s="211"/>
      <c r="AM584" s="211"/>
      <c r="AN584" s="211"/>
      <c r="AO584" s="211"/>
      <c r="AP584" s="211"/>
      <c r="AQ584" s="211"/>
    </row>
    <row r="585" spans="1:43">
      <c r="A585" s="289"/>
      <c r="B585" s="250"/>
      <c r="C585" s="251"/>
      <c r="D585" s="252"/>
      <c r="E585" s="280"/>
      <c r="F585" s="252"/>
      <c r="G585" s="280"/>
      <c r="H585" s="252"/>
      <c r="I585" s="252"/>
      <c r="J585" s="252"/>
      <c r="K585" s="252"/>
      <c r="L585" s="252"/>
      <c r="M585" s="252"/>
      <c r="N585" s="252"/>
      <c r="O585" s="252"/>
      <c r="P585" s="252"/>
      <c r="Q585" s="252"/>
      <c r="R585" s="252"/>
      <c r="S585" s="252"/>
      <c r="T585" s="252"/>
      <c r="U585" s="252"/>
      <c r="V585" s="252"/>
      <c r="W585" s="252"/>
      <c r="X585" s="252"/>
      <c r="Y585" s="252"/>
      <c r="Z585" s="252"/>
      <c r="AA585" s="252"/>
      <c r="AB585" s="252"/>
      <c r="AC585" s="252"/>
      <c r="AD585" s="252"/>
      <c r="AE585" s="252"/>
      <c r="AF585" s="252"/>
      <c r="AG585" s="252"/>
      <c r="AH585" s="252"/>
      <c r="AI585" s="252"/>
      <c r="AJ585" s="252"/>
      <c r="AK585" s="252"/>
      <c r="AL585" s="252"/>
      <c r="AM585" s="252"/>
      <c r="AN585" s="252"/>
      <c r="AO585" s="252"/>
      <c r="AP585" s="252"/>
      <c r="AQ585" s="252"/>
    </row>
    <row r="586" spans="1:43" ht="11.25" customHeight="1">
      <c r="A586" s="296">
        <v>9781776541249</v>
      </c>
      <c r="B586" s="221" t="s">
        <v>3029</v>
      </c>
      <c r="C586" s="226">
        <v>71.95</v>
      </c>
    </row>
    <row r="587" spans="1:43">
      <c r="A587" s="292">
        <v>9781776541270</v>
      </c>
      <c r="B587" s="213" t="s">
        <v>3030</v>
      </c>
      <c r="C587" s="225">
        <v>9.5</v>
      </c>
      <c r="E587" s="279"/>
      <c r="F587" s="211"/>
      <c r="G587" s="279"/>
      <c r="H587" s="211"/>
      <c r="I587" s="211"/>
      <c r="J587" s="211"/>
      <c r="K587" s="211"/>
      <c r="L587" s="211"/>
      <c r="M587" s="211"/>
      <c r="N587" s="211"/>
      <c r="O587" s="211"/>
      <c r="P587" s="211"/>
      <c r="Q587" s="211"/>
      <c r="R587" s="211"/>
      <c r="S587" s="211"/>
      <c r="T587" s="211"/>
      <c r="U587" s="211"/>
      <c r="V587" s="211"/>
      <c r="W587" s="211"/>
      <c r="X587" s="211"/>
      <c r="Y587" s="211"/>
      <c r="Z587" s="211"/>
      <c r="AA587" s="211"/>
      <c r="AB587" s="211"/>
      <c r="AC587" s="211"/>
      <c r="AD587" s="211"/>
      <c r="AE587" s="211"/>
      <c r="AF587" s="211"/>
      <c r="AG587" s="211"/>
      <c r="AH587" s="211"/>
      <c r="AI587" s="211"/>
      <c r="AJ587" s="211"/>
      <c r="AK587" s="211"/>
      <c r="AL587" s="211"/>
      <c r="AM587" s="211"/>
      <c r="AN587" s="211"/>
      <c r="AO587" s="211"/>
      <c r="AP587" s="211"/>
      <c r="AQ587" s="211"/>
    </row>
    <row r="588" spans="1:43">
      <c r="A588" s="292">
        <v>9781776541287</v>
      </c>
      <c r="B588" s="213" t="s">
        <v>3031</v>
      </c>
      <c r="C588" s="225">
        <v>9.5</v>
      </c>
      <c r="E588" s="279"/>
      <c r="F588" s="211"/>
      <c r="G588" s="279"/>
      <c r="H588" s="211"/>
      <c r="I588" s="211"/>
      <c r="J588" s="211"/>
      <c r="K588" s="211"/>
      <c r="L588" s="211"/>
      <c r="M588" s="211"/>
      <c r="N588" s="211"/>
      <c r="O588" s="211"/>
      <c r="P588" s="211"/>
      <c r="Q588" s="211"/>
      <c r="R588" s="211"/>
      <c r="S588" s="211"/>
      <c r="T588" s="211"/>
      <c r="U588" s="211"/>
      <c r="V588" s="211"/>
      <c r="W588" s="211"/>
      <c r="X588" s="211"/>
      <c r="Y588" s="211"/>
      <c r="Z588" s="211"/>
      <c r="AA588" s="211"/>
      <c r="AB588" s="211"/>
      <c r="AC588" s="211"/>
      <c r="AD588" s="211"/>
      <c r="AE588" s="211"/>
      <c r="AF588" s="211"/>
      <c r="AG588" s="211"/>
      <c r="AH588" s="211"/>
      <c r="AI588" s="211"/>
      <c r="AJ588" s="211"/>
      <c r="AK588" s="211"/>
      <c r="AL588" s="211"/>
      <c r="AM588" s="211"/>
      <c r="AN588" s="211"/>
      <c r="AO588" s="211"/>
      <c r="AP588" s="211"/>
      <c r="AQ588" s="211"/>
    </row>
    <row r="589" spans="1:43">
      <c r="A589" s="292">
        <v>9781776541294</v>
      </c>
      <c r="B589" s="213" t="s">
        <v>3032</v>
      </c>
      <c r="C589" s="225">
        <v>9.5</v>
      </c>
      <c r="E589" s="279"/>
      <c r="F589" s="211"/>
      <c r="G589" s="279"/>
      <c r="H589" s="211"/>
      <c r="I589" s="211"/>
      <c r="J589" s="211"/>
      <c r="K589" s="211"/>
      <c r="L589" s="211"/>
      <c r="M589" s="211"/>
      <c r="N589" s="211"/>
      <c r="O589" s="211"/>
      <c r="P589" s="211"/>
      <c r="Q589" s="211"/>
      <c r="R589" s="211"/>
      <c r="S589" s="211"/>
      <c r="T589" s="211"/>
      <c r="U589" s="211"/>
      <c r="V589" s="211"/>
      <c r="W589" s="211"/>
      <c r="X589" s="211"/>
      <c r="Y589" s="211"/>
      <c r="Z589" s="211"/>
      <c r="AA589" s="211"/>
      <c r="AB589" s="211"/>
      <c r="AC589" s="211"/>
      <c r="AD589" s="211"/>
      <c r="AE589" s="211"/>
      <c r="AF589" s="211"/>
      <c r="AG589" s="211"/>
      <c r="AH589" s="211"/>
      <c r="AI589" s="211"/>
      <c r="AJ589" s="211"/>
      <c r="AK589" s="211"/>
      <c r="AL589" s="211"/>
      <c r="AM589" s="211"/>
      <c r="AN589" s="211"/>
      <c r="AO589" s="211"/>
      <c r="AP589" s="211"/>
      <c r="AQ589" s="211"/>
    </row>
    <row r="590" spans="1:43">
      <c r="A590" s="292">
        <v>9781776541300</v>
      </c>
      <c r="B590" s="213" t="s">
        <v>3033</v>
      </c>
      <c r="C590" s="225">
        <v>9.5</v>
      </c>
      <c r="E590" s="279"/>
      <c r="F590" s="211"/>
      <c r="G590" s="279"/>
      <c r="H590" s="211"/>
      <c r="I590" s="211"/>
      <c r="J590" s="211"/>
      <c r="K590" s="211"/>
      <c r="L590" s="211"/>
      <c r="M590" s="211"/>
      <c r="N590" s="211"/>
      <c r="O590" s="211"/>
      <c r="P590" s="211"/>
      <c r="Q590" s="211"/>
      <c r="R590" s="211"/>
      <c r="S590" s="211"/>
      <c r="T590" s="211"/>
      <c r="U590" s="211"/>
      <c r="V590" s="211"/>
      <c r="W590" s="211"/>
      <c r="X590" s="211"/>
      <c r="Y590" s="211"/>
      <c r="Z590" s="211"/>
      <c r="AA590" s="211"/>
      <c r="AB590" s="211"/>
      <c r="AC590" s="211"/>
      <c r="AD590" s="211"/>
      <c r="AE590" s="211"/>
      <c r="AF590" s="211"/>
      <c r="AG590" s="211"/>
      <c r="AH590" s="211"/>
      <c r="AI590" s="211"/>
      <c r="AJ590" s="211"/>
      <c r="AK590" s="211"/>
      <c r="AL590" s="211"/>
      <c r="AM590" s="211"/>
      <c r="AN590" s="211"/>
      <c r="AO590" s="211"/>
      <c r="AP590" s="211"/>
      <c r="AQ590" s="211"/>
    </row>
    <row r="591" spans="1:43">
      <c r="A591" s="292">
        <v>9781776541317</v>
      </c>
      <c r="B591" s="213" t="s">
        <v>3034</v>
      </c>
      <c r="C591" s="225">
        <v>9.5</v>
      </c>
      <c r="E591" s="279"/>
      <c r="F591" s="211"/>
      <c r="G591" s="279"/>
      <c r="H591" s="211"/>
      <c r="I591" s="211"/>
      <c r="J591" s="211"/>
      <c r="K591" s="211"/>
      <c r="L591" s="211"/>
      <c r="M591" s="211"/>
      <c r="N591" s="211"/>
      <c r="O591" s="211"/>
      <c r="P591" s="211"/>
      <c r="Q591" s="211"/>
      <c r="R591" s="211"/>
      <c r="S591" s="211"/>
      <c r="T591" s="211"/>
      <c r="U591" s="211"/>
      <c r="V591" s="211"/>
      <c r="W591" s="211"/>
      <c r="X591" s="211"/>
      <c r="Y591" s="211"/>
      <c r="Z591" s="211"/>
      <c r="AA591" s="211"/>
      <c r="AB591" s="211"/>
      <c r="AC591" s="211"/>
      <c r="AD591" s="211"/>
      <c r="AE591" s="211"/>
      <c r="AF591" s="211"/>
      <c r="AG591" s="211"/>
      <c r="AH591" s="211"/>
      <c r="AI591" s="211"/>
      <c r="AJ591" s="211"/>
      <c r="AK591" s="211"/>
      <c r="AL591" s="211"/>
      <c r="AM591" s="211"/>
      <c r="AN591" s="211"/>
      <c r="AO591" s="211"/>
      <c r="AP591" s="211"/>
      <c r="AQ591" s="211"/>
    </row>
    <row r="592" spans="1:43">
      <c r="A592" s="292">
        <v>9781776541324</v>
      </c>
      <c r="B592" s="213" t="s">
        <v>3035</v>
      </c>
      <c r="C592" s="225">
        <v>9.5</v>
      </c>
      <c r="E592" s="279"/>
      <c r="F592" s="211"/>
      <c r="G592" s="279"/>
      <c r="H592" s="211"/>
      <c r="I592" s="211"/>
      <c r="J592" s="211"/>
      <c r="K592" s="211"/>
      <c r="L592" s="211"/>
      <c r="M592" s="211"/>
      <c r="N592" s="211"/>
      <c r="O592" s="211"/>
      <c r="P592" s="211"/>
      <c r="Q592" s="211"/>
      <c r="R592" s="211"/>
      <c r="S592" s="211"/>
      <c r="T592" s="211"/>
      <c r="U592" s="211"/>
      <c r="V592" s="211"/>
      <c r="W592" s="211"/>
      <c r="X592" s="211"/>
      <c r="Y592" s="211"/>
      <c r="Z592" s="211"/>
      <c r="AA592" s="211"/>
      <c r="AB592" s="211"/>
      <c r="AC592" s="211"/>
      <c r="AD592" s="211"/>
      <c r="AE592" s="211"/>
      <c r="AF592" s="211"/>
      <c r="AG592" s="211"/>
      <c r="AH592" s="211"/>
      <c r="AI592" s="211"/>
      <c r="AJ592" s="211"/>
      <c r="AK592" s="211"/>
      <c r="AL592" s="211"/>
      <c r="AM592" s="211"/>
      <c r="AN592" s="211"/>
      <c r="AO592" s="211"/>
      <c r="AP592" s="211"/>
      <c r="AQ592" s="211"/>
    </row>
    <row r="593" spans="1:43">
      <c r="A593" s="292">
        <v>9781776541331</v>
      </c>
      <c r="B593" s="213" t="s">
        <v>3036</v>
      </c>
      <c r="C593" s="225">
        <v>9.5</v>
      </c>
      <c r="E593" s="279"/>
      <c r="F593" s="211"/>
      <c r="G593" s="279"/>
      <c r="H593" s="211"/>
      <c r="I593" s="211"/>
      <c r="J593" s="211"/>
      <c r="K593" s="211"/>
      <c r="L593" s="211"/>
      <c r="M593" s="211"/>
      <c r="N593" s="211"/>
      <c r="O593" s="211"/>
      <c r="P593" s="211"/>
      <c r="Q593" s="211"/>
      <c r="R593" s="211"/>
      <c r="S593" s="211"/>
      <c r="T593" s="211"/>
      <c r="U593" s="211"/>
      <c r="V593" s="211"/>
      <c r="W593" s="211"/>
      <c r="X593" s="211"/>
      <c r="Y593" s="211"/>
      <c r="Z593" s="211"/>
      <c r="AA593" s="211"/>
      <c r="AB593" s="211"/>
      <c r="AC593" s="211"/>
      <c r="AD593" s="211"/>
      <c r="AE593" s="211"/>
      <c r="AF593" s="211"/>
      <c r="AG593" s="211"/>
      <c r="AH593" s="211"/>
      <c r="AI593" s="211"/>
      <c r="AJ593" s="211"/>
      <c r="AK593" s="211"/>
      <c r="AL593" s="211"/>
      <c r="AM593" s="211"/>
      <c r="AN593" s="211"/>
      <c r="AO593" s="211"/>
      <c r="AP593" s="211"/>
      <c r="AQ593" s="211"/>
    </row>
    <row r="594" spans="1:43">
      <c r="A594" s="293">
        <v>9781776541348</v>
      </c>
      <c r="B594" s="219" t="s">
        <v>3037</v>
      </c>
      <c r="C594" s="225">
        <v>9.5</v>
      </c>
      <c r="E594" s="279"/>
      <c r="F594" s="211"/>
      <c r="G594" s="279"/>
      <c r="H594" s="211"/>
      <c r="I594" s="211"/>
      <c r="J594" s="211"/>
      <c r="K594" s="211"/>
      <c r="L594" s="211"/>
      <c r="M594" s="211"/>
      <c r="N594" s="211"/>
      <c r="O594" s="211"/>
      <c r="P594" s="211"/>
      <c r="Q594" s="211"/>
      <c r="R594" s="211"/>
      <c r="S594" s="211"/>
      <c r="T594" s="211"/>
      <c r="U594" s="211"/>
      <c r="V594" s="211"/>
      <c r="W594" s="211"/>
      <c r="X594" s="211"/>
      <c r="Y594" s="211"/>
      <c r="Z594" s="211"/>
      <c r="AA594" s="211"/>
      <c r="AB594" s="211"/>
      <c r="AC594" s="211"/>
      <c r="AD594" s="211"/>
      <c r="AE594" s="211"/>
      <c r="AF594" s="211"/>
      <c r="AG594" s="211"/>
      <c r="AH594" s="211"/>
      <c r="AI594" s="211"/>
      <c r="AJ594" s="211"/>
      <c r="AK594" s="211"/>
      <c r="AL594" s="211"/>
      <c r="AM594" s="211"/>
      <c r="AN594" s="211"/>
      <c r="AO594" s="211"/>
      <c r="AP594" s="211"/>
      <c r="AQ594" s="211"/>
    </row>
    <row r="595" spans="1:43">
      <c r="A595" s="289"/>
      <c r="B595" s="250"/>
      <c r="C595" s="251"/>
      <c r="D595" s="252"/>
      <c r="E595" s="282"/>
      <c r="F595" s="250"/>
      <c r="G595" s="282"/>
      <c r="H595" s="250"/>
      <c r="I595" s="252"/>
      <c r="J595" s="252"/>
      <c r="K595" s="252"/>
      <c r="L595" s="252"/>
      <c r="M595" s="252"/>
      <c r="N595" s="252"/>
      <c r="O595" s="252"/>
      <c r="P595" s="252"/>
      <c r="Q595" s="252"/>
      <c r="R595" s="252"/>
      <c r="S595" s="252"/>
      <c r="T595" s="252"/>
      <c r="U595" s="252"/>
      <c r="V595" s="252"/>
      <c r="W595" s="252"/>
      <c r="X595" s="252"/>
      <c r="Y595" s="252"/>
      <c r="Z595" s="252"/>
      <c r="AA595" s="252"/>
      <c r="AB595" s="252"/>
      <c r="AC595" s="252"/>
      <c r="AD595" s="252"/>
      <c r="AE595" s="252"/>
      <c r="AF595" s="252"/>
      <c r="AG595" s="252"/>
      <c r="AH595" s="252"/>
      <c r="AI595" s="252"/>
      <c r="AJ595" s="252"/>
      <c r="AK595" s="252"/>
      <c r="AL595" s="252"/>
      <c r="AM595" s="252"/>
      <c r="AN595" s="252"/>
      <c r="AO595" s="252"/>
      <c r="AP595" s="252"/>
      <c r="AQ595" s="252"/>
    </row>
    <row r="596" spans="1:43" ht="11.25" customHeight="1">
      <c r="A596" s="298">
        <v>9781776541256</v>
      </c>
      <c r="B596" s="221" t="s">
        <v>3038</v>
      </c>
      <c r="C596" s="226">
        <v>71.95</v>
      </c>
      <c r="E596" s="283"/>
      <c r="F596" s="270"/>
      <c r="G596" s="283"/>
      <c r="H596" s="270"/>
    </row>
    <row r="597" spans="1:43">
      <c r="A597" s="292">
        <v>9781776541355</v>
      </c>
      <c r="B597" s="213" t="s">
        <v>3039</v>
      </c>
      <c r="C597" s="225">
        <v>9.5</v>
      </c>
      <c r="E597" s="279"/>
      <c r="F597" s="211"/>
      <c r="G597" s="279"/>
      <c r="H597" s="211"/>
      <c r="I597" s="211"/>
      <c r="J597" s="211"/>
      <c r="K597" s="260"/>
      <c r="L597" s="211"/>
      <c r="M597" s="211"/>
      <c r="N597" s="211"/>
      <c r="O597" s="211"/>
      <c r="P597" s="211"/>
      <c r="Q597" s="211"/>
      <c r="R597" s="211"/>
      <c r="S597" s="211"/>
      <c r="T597" s="211"/>
      <c r="U597" s="211"/>
      <c r="V597" s="211"/>
      <c r="W597" s="211"/>
      <c r="X597" s="211"/>
      <c r="Y597" s="211"/>
      <c r="Z597" s="211"/>
      <c r="AA597" s="211"/>
      <c r="AB597" s="211"/>
      <c r="AC597" s="211"/>
      <c r="AD597" s="211"/>
      <c r="AE597" s="211"/>
      <c r="AF597" s="211"/>
      <c r="AG597" s="211"/>
      <c r="AH597" s="211"/>
      <c r="AI597" s="211"/>
      <c r="AJ597" s="211"/>
      <c r="AK597" s="211"/>
      <c r="AL597" s="211"/>
      <c r="AM597" s="211"/>
      <c r="AN597" s="211"/>
      <c r="AO597" s="211"/>
      <c r="AP597" s="211"/>
      <c r="AQ597" s="211"/>
    </row>
    <row r="598" spans="1:43">
      <c r="A598" s="292">
        <v>9781776541362</v>
      </c>
      <c r="B598" s="213" t="s">
        <v>3040</v>
      </c>
      <c r="C598" s="225">
        <v>9.5</v>
      </c>
      <c r="E598" s="279"/>
      <c r="F598" s="211"/>
      <c r="G598" s="279"/>
      <c r="H598" s="211"/>
      <c r="I598" s="211"/>
      <c r="J598" s="211"/>
      <c r="K598" s="211"/>
      <c r="L598" s="211"/>
      <c r="M598" s="211"/>
      <c r="N598" s="211"/>
      <c r="O598" s="211"/>
      <c r="P598" s="211"/>
      <c r="Q598" s="211"/>
      <c r="R598" s="211"/>
      <c r="S598" s="211"/>
      <c r="T598" s="211"/>
      <c r="U598" s="211"/>
      <c r="V598" s="211"/>
      <c r="W598" s="211"/>
      <c r="X598" s="211"/>
      <c r="Y598" s="211"/>
      <c r="Z598" s="211"/>
      <c r="AA598" s="211"/>
      <c r="AB598" s="211"/>
      <c r="AC598" s="211"/>
      <c r="AD598" s="211"/>
      <c r="AE598" s="211"/>
      <c r="AF598" s="211"/>
      <c r="AG598" s="211"/>
      <c r="AH598" s="211"/>
      <c r="AI598" s="211"/>
      <c r="AJ598" s="211"/>
      <c r="AK598" s="211"/>
      <c r="AL598" s="211"/>
      <c r="AM598" s="211"/>
      <c r="AN598" s="211"/>
      <c r="AO598" s="211"/>
      <c r="AP598" s="211"/>
      <c r="AQ598" s="211"/>
    </row>
    <row r="599" spans="1:43">
      <c r="A599" s="292">
        <v>9781776541379</v>
      </c>
      <c r="B599" s="213" t="s">
        <v>3041</v>
      </c>
      <c r="C599" s="225">
        <v>9.5</v>
      </c>
      <c r="E599" s="279"/>
      <c r="F599" s="211"/>
      <c r="G599" s="279"/>
      <c r="H599" s="211"/>
      <c r="I599" s="211"/>
      <c r="J599" s="211"/>
      <c r="K599" s="211"/>
      <c r="L599" s="211"/>
      <c r="M599" s="211"/>
      <c r="N599" s="211"/>
      <c r="O599" s="211"/>
      <c r="P599" s="211"/>
      <c r="Q599" s="211"/>
      <c r="R599" s="211"/>
      <c r="S599" s="211"/>
      <c r="T599" s="211"/>
      <c r="U599" s="211"/>
      <c r="V599" s="211"/>
      <c r="W599" s="211"/>
      <c r="X599" s="211"/>
      <c r="Y599" s="211"/>
      <c r="Z599" s="211"/>
      <c r="AA599" s="211"/>
      <c r="AB599" s="211"/>
      <c r="AC599" s="211"/>
      <c r="AD599" s="211"/>
      <c r="AE599" s="211"/>
      <c r="AF599" s="211"/>
      <c r="AG599" s="211"/>
      <c r="AH599" s="211"/>
      <c r="AI599" s="211"/>
      <c r="AJ599" s="211"/>
      <c r="AK599" s="211"/>
      <c r="AL599" s="211"/>
      <c r="AM599" s="211"/>
      <c r="AN599" s="211"/>
      <c r="AO599" s="211"/>
      <c r="AP599" s="211"/>
      <c r="AQ599" s="211"/>
    </row>
    <row r="600" spans="1:43">
      <c r="A600" s="292">
        <v>9781776541386</v>
      </c>
      <c r="B600" s="213" t="s">
        <v>3042</v>
      </c>
      <c r="C600" s="225">
        <v>9.5</v>
      </c>
      <c r="E600" s="279"/>
      <c r="F600" s="211"/>
      <c r="G600" s="279"/>
      <c r="H600" s="211"/>
      <c r="I600" s="211"/>
      <c r="J600" s="211"/>
      <c r="K600" s="211"/>
      <c r="L600" s="211"/>
      <c r="M600" s="211"/>
      <c r="N600" s="211"/>
      <c r="O600" s="211"/>
      <c r="P600" s="211"/>
      <c r="Q600" s="211"/>
      <c r="R600" s="211"/>
      <c r="S600" s="211"/>
      <c r="T600" s="211"/>
      <c r="U600" s="211"/>
      <c r="V600" s="211"/>
      <c r="W600" s="211"/>
      <c r="X600" s="211"/>
      <c r="Y600" s="211"/>
      <c r="Z600" s="211"/>
      <c r="AA600" s="211"/>
      <c r="AB600" s="211"/>
      <c r="AC600" s="211"/>
      <c r="AD600" s="211"/>
      <c r="AE600" s="211"/>
      <c r="AF600" s="211"/>
      <c r="AG600" s="211"/>
      <c r="AH600" s="211"/>
      <c r="AI600" s="211"/>
      <c r="AJ600" s="211"/>
      <c r="AK600" s="211"/>
      <c r="AL600" s="211"/>
      <c r="AM600" s="211"/>
      <c r="AN600" s="211"/>
      <c r="AO600" s="211"/>
      <c r="AP600" s="211"/>
      <c r="AQ600" s="211"/>
    </row>
    <row r="601" spans="1:43">
      <c r="A601" s="292">
        <v>9781776541393</v>
      </c>
      <c r="B601" s="213" t="s">
        <v>3043</v>
      </c>
      <c r="C601" s="225">
        <v>9.5</v>
      </c>
      <c r="E601" s="279"/>
      <c r="F601" s="211"/>
      <c r="G601" s="279"/>
      <c r="H601" s="211"/>
      <c r="I601" s="211"/>
      <c r="J601" s="211"/>
      <c r="K601" s="211"/>
      <c r="L601" s="211"/>
      <c r="M601" s="211"/>
      <c r="N601" s="211"/>
      <c r="O601" s="211"/>
      <c r="P601" s="211"/>
      <c r="Q601" s="211"/>
      <c r="R601" s="211"/>
      <c r="S601" s="211"/>
      <c r="T601" s="211"/>
      <c r="U601" s="211"/>
      <c r="V601" s="211"/>
      <c r="W601" s="211"/>
      <c r="X601" s="211"/>
      <c r="Y601" s="211"/>
      <c r="Z601" s="211"/>
      <c r="AA601" s="211"/>
      <c r="AB601" s="211"/>
      <c r="AC601" s="211"/>
      <c r="AD601" s="211"/>
      <c r="AE601" s="211"/>
      <c r="AF601" s="211"/>
      <c r="AG601" s="211"/>
      <c r="AH601" s="211"/>
      <c r="AI601" s="211"/>
      <c r="AJ601" s="211"/>
      <c r="AK601" s="211"/>
      <c r="AL601" s="211"/>
      <c r="AM601" s="211"/>
      <c r="AN601" s="211"/>
      <c r="AO601" s="211"/>
      <c r="AP601" s="211"/>
      <c r="AQ601" s="211"/>
    </row>
    <row r="602" spans="1:43">
      <c r="A602" s="292">
        <v>9781776541409</v>
      </c>
      <c r="B602" s="213" t="s">
        <v>3044</v>
      </c>
      <c r="C602" s="225">
        <v>9.5</v>
      </c>
      <c r="E602" s="279"/>
      <c r="F602" s="211"/>
      <c r="G602" s="279"/>
      <c r="H602" s="211"/>
      <c r="I602" s="211"/>
      <c r="J602" s="211"/>
      <c r="K602" s="211"/>
      <c r="L602" s="211"/>
      <c r="M602" s="211"/>
      <c r="N602" s="211"/>
      <c r="O602" s="211"/>
      <c r="P602" s="211"/>
      <c r="Q602" s="211"/>
      <c r="R602" s="211"/>
      <c r="S602" s="211"/>
      <c r="T602" s="211"/>
      <c r="U602" s="211"/>
      <c r="V602" s="211"/>
      <c r="W602" s="211"/>
      <c r="X602" s="211"/>
      <c r="Y602" s="211"/>
      <c r="Z602" s="211"/>
      <c r="AA602" s="211"/>
      <c r="AB602" s="211"/>
      <c r="AC602" s="211"/>
      <c r="AD602" s="211"/>
      <c r="AE602" s="211"/>
      <c r="AF602" s="211"/>
      <c r="AG602" s="211"/>
      <c r="AH602" s="211"/>
      <c r="AI602" s="211"/>
      <c r="AJ602" s="211"/>
      <c r="AK602" s="211"/>
      <c r="AL602" s="211"/>
      <c r="AM602" s="211"/>
      <c r="AN602" s="211"/>
      <c r="AO602" s="211"/>
      <c r="AP602" s="211"/>
      <c r="AQ602" s="211"/>
    </row>
    <row r="603" spans="1:43">
      <c r="A603" s="292">
        <v>9781776541416</v>
      </c>
      <c r="B603" s="213" t="s">
        <v>3045</v>
      </c>
      <c r="C603" s="225">
        <v>9.5</v>
      </c>
      <c r="E603" s="279"/>
      <c r="F603" s="211"/>
      <c r="G603" s="279"/>
      <c r="H603" s="211"/>
      <c r="I603" s="211"/>
      <c r="J603" s="211"/>
      <c r="K603" s="211"/>
      <c r="L603" s="211"/>
      <c r="M603" s="211"/>
      <c r="N603" s="211"/>
      <c r="O603" s="211"/>
      <c r="P603" s="211"/>
      <c r="Q603" s="211"/>
      <c r="R603" s="211"/>
      <c r="S603" s="211"/>
      <c r="T603" s="211"/>
      <c r="U603" s="211"/>
      <c r="V603" s="211"/>
      <c r="W603" s="211"/>
      <c r="X603" s="211"/>
      <c r="Y603" s="211"/>
      <c r="Z603" s="211"/>
      <c r="AA603" s="211"/>
      <c r="AB603" s="211"/>
      <c r="AC603" s="211"/>
      <c r="AD603" s="211"/>
      <c r="AE603" s="211"/>
      <c r="AF603" s="211"/>
      <c r="AG603" s="211"/>
      <c r="AH603" s="211"/>
      <c r="AI603" s="211"/>
      <c r="AJ603" s="211"/>
      <c r="AK603" s="211"/>
      <c r="AL603" s="211"/>
      <c r="AM603" s="211"/>
      <c r="AN603" s="211"/>
      <c r="AO603" s="211"/>
      <c r="AP603" s="211"/>
      <c r="AQ603" s="211"/>
    </row>
    <row r="604" spans="1:43">
      <c r="A604" s="293">
        <v>9781776541423</v>
      </c>
      <c r="B604" s="219" t="s">
        <v>3046</v>
      </c>
      <c r="C604" s="225">
        <v>9.5</v>
      </c>
      <c r="E604" s="279"/>
      <c r="F604" s="211"/>
      <c r="G604" s="279"/>
      <c r="H604" s="211"/>
      <c r="I604" s="211"/>
      <c r="J604" s="211"/>
      <c r="K604" s="211"/>
      <c r="L604" s="211"/>
      <c r="M604" s="211"/>
      <c r="N604" s="211"/>
      <c r="O604" s="211"/>
      <c r="P604" s="211"/>
      <c r="Q604" s="211"/>
      <c r="R604" s="211"/>
      <c r="S604" s="211"/>
      <c r="T604" s="211"/>
      <c r="U604" s="211"/>
      <c r="V604" s="211"/>
      <c r="W604" s="211"/>
      <c r="X604" s="211"/>
      <c r="Y604" s="211"/>
      <c r="Z604" s="211"/>
      <c r="AA604" s="211"/>
      <c r="AB604" s="211"/>
      <c r="AC604" s="211"/>
      <c r="AD604" s="211"/>
      <c r="AE604" s="211"/>
      <c r="AF604" s="211"/>
      <c r="AG604" s="211"/>
      <c r="AH604" s="211"/>
      <c r="AI604" s="211"/>
      <c r="AJ604" s="211"/>
      <c r="AK604" s="211"/>
      <c r="AL604" s="211"/>
      <c r="AM604" s="211"/>
      <c r="AN604" s="211"/>
      <c r="AO604" s="211"/>
      <c r="AP604" s="211"/>
      <c r="AQ604" s="211"/>
    </row>
    <row r="605" spans="1:43">
      <c r="A605" s="289"/>
      <c r="B605" s="250"/>
      <c r="C605" s="251"/>
      <c r="D605" s="252"/>
      <c r="E605" s="280"/>
      <c r="F605" s="252"/>
      <c r="G605" s="280"/>
      <c r="H605" s="252"/>
      <c r="I605" s="252"/>
      <c r="J605" s="252"/>
      <c r="K605" s="252"/>
      <c r="L605" s="252"/>
      <c r="M605" s="252"/>
      <c r="N605" s="252"/>
      <c r="O605" s="252"/>
      <c r="P605" s="252"/>
      <c r="Q605" s="252"/>
      <c r="R605" s="252"/>
      <c r="S605" s="252"/>
      <c r="T605" s="252"/>
      <c r="U605" s="252"/>
      <c r="V605" s="252"/>
      <c r="W605" s="252"/>
      <c r="X605" s="252"/>
      <c r="Y605" s="252"/>
      <c r="Z605" s="252"/>
      <c r="AA605" s="252"/>
      <c r="AB605" s="252"/>
      <c r="AC605" s="252"/>
      <c r="AD605" s="252"/>
      <c r="AE605" s="252"/>
      <c r="AF605" s="252"/>
      <c r="AG605" s="252"/>
      <c r="AH605" s="252"/>
      <c r="AI605" s="252"/>
      <c r="AJ605" s="252"/>
      <c r="AK605" s="252"/>
      <c r="AL605" s="252"/>
      <c r="AM605" s="252"/>
      <c r="AN605" s="252"/>
      <c r="AO605" s="252"/>
      <c r="AP605" s="252"/>
      <c r="AQ605" s="252"/>
    </row>
    <row r="606" spans="1:43">
      <c r="A606" s="291" t="s">
        <v>3047</v>
      </c>
      <c r="B606" s="249"/>
      <c r="C606" s="254"/>
    </row>
    <row r="607" spans="1:43">
      <c r="A607" s="292">
        <v>9781776859733</v>
      </c>
      <c r="B607" s="213" t="s">
        <v>3048</v>
      </c>
      <c r="C607" s="266">
        <v>529</v>
      </c>
      <c r="F607" s="211"/>
      <c r="G607" s="279"/>
      <c r="H607" s="211"/>
      <c r="I607" s="211"/>
      <c r="J607" s="211"/>
      <c r="K607" s="211"/>
      <c r="L607" s="211"/>
      <c r="M607" s="211"/>
      <c r="N607" s="211"/>
      <c r="O607" s="211"/>
      <c r="P607" s="211"/>
      <c r="Q607" s="211"/>
      <c r="R607" s="211"/>
      <c r="S607" s="211"/>
      <c r="T607" s="211"/>
      <c r="U607" s="211"/>
      <c r="V607" s="211"/>
      <c r="W607" s="211"/>
      <c r="X607" s="211"/>
      <c r="Y607" s="211"/>
      <c r="Z607" s="211"/>
      <c r="AA607" s="211"/>
      <c r="AB607" s="211"/>
      <c r="AC607" s="211"/>
      <c r="AD607" s="211"/>
      <c r="AE607" s="211"/>
      <c r="AF607" s="211"/>
      <c r="AG607" s="211"/>
      <c r="AH607" s="211"/>
      <c r="AI607" s="211"/>
      <c r="AJ607" s="211"/>
      <c r="AK607" s="211"/>
      <c r="AL607" s="211"/>
      <c r="AM607" s="211"/>
      <c r="AN607" s="211"/>
      <c r="AO607" s="211"/>
      <c r="AP607" s="211"/>
      <c r="AQ607" s="211"/>
    </row>
    <row r="608" spans="1:43">
      <c r="A608" s="293">
        <v>9781776930388</v>
      </c>
      <c r="B608" s="219" t="s">
        <v>3049</v>
      </c>
      <c r="C608" s="266">
        <v>2899</v>
      </c>
      <c r="F608" s="211"/>
      <c r="G608" s="279"/>
      <c r="H608" s="211"/>
      <c r="I608" s="211"/>
      <c r="J608" s="211"/>
      <c r="K608" s="211"/>
      <c r="L608" s="211"/>
      <c r="M608" s="211"/>
      <c r="N608" s="211"/>
      <c r="O608" s="211"/>
      <c r="P608" s="211"/>
      <c r="Q608" s="211"/>
      <c r="R608" s="211"/>
      <c r="S608" s="211"/>
      <c r="T608" s="211"/>
      <c r="U608" s="211"/>
      <c r="V608" s="211"/>
      <c r="W608" s="211"/>
      <c r="X608" s="211"/>
      <c r="Y608" s="211"/>
      <c r="Z608" s="211"/>
      <c r="AA608" s="211"/>
      <c r="AB608" s="211"/>
      <c r="AC608" s="211"/>
      <c r="AD608" s="211"/>
      <c r="AE608" s="211"/>
      <c r="AF608" s="211"/>
      <c r="AG608" s="211"/>
      <c r="AH608" s="211"/>
      <c r="AI608" s="211"/>
      <c r="AJ608" s="211"/>
      <c r="AK608" s="211"/>
      <c r="AL608" s="211"/>
      <c r="AM608" s="211"/>
      <c r="AN608" s="211"/>
      <c r="AO608" s="211"/>
      <c r="AP608" s="211"/>
      <c r="AQ608" s="211"/>
    </row>
    <row r="609" spans="1:43">
      <c r="A609" s="289"/>
      <c r="B609" s="250"/>
      <c r="C609" s="251"/>
      <c r="D609" s="252"/>
      <c r="E609" s="280"/>
      <c r="F609" s="252"/>
      <c r="G609" s="280"/>
      <c r="H609" s="252"/>
      <c r="I609" s="252"/>
      <c r="J609" s="252"/>
      <c r="K609" s="252"/>
      <c r="L609" s="252"/>
      <c r="M609" s="252"/>
      <c r="N609" s="252"/>
      <c r="O609" s="252"/>
      <c r="P609" s="252"/>
      <c r="Q609" s="252"/>
      <c r="R609" s="252"/>
      <c r="S609" s="252"/>
      <c r="T609" s="252"/>
      <c r="U609" s="252"/>
      <c r="V609" s="252"/>
      <c r="W609" s="252"/>
      <c r="X609" s="252"/>
      <c r="Y609" s="252"/>
      <c r="Z609" s="252"/>
      <c r="AA609" s="252"/>
      <c r="AB609" s="252"/>
      <c r="AC609" s="252"/>
      <c r="AD609" s="252"/>
      <c r="AE609" s="252"/>
      <c r="AF609" s="252"/>
      <c r="AG609" s="252"/>
      <c r="AH609" s="252"/>
      <c r="AI609" s="252"/>
      <c r="AJ609" s="252"/>
      <c r="AK609" s="252"/>
      <c r="AL609" s="252"/>
      <c r="AM609" s="252"/>
      <c r="AN609" s="252"/>
      <c r="AO609" s="252"/>
      <c r="AP609" s="252"/>
      <c r="AQ609" s="252"/>
    </row>
    <row r="610" spans="1:43" ht="11.25" customHeight="1">
      <c r="A610" s="296">
        <v>9781877490972</v>
      </c>
      <c r="B610" s="221" t="s">
        <v>3050</v>
      </c>
      <c r="C610" s="226">
        <v>76.95</v>
      </c>
    </row>
    <row r="611" spans="1:43">
      <c r="A611" s="292">
        <v>9781877363597</v>
      </c>
      <c r="B611" s="213" t="s">
        <v>3051</v>
      </c>
      <c r="C611" s="225">
        <v>9.9499999999999993</v>
      </c>
      <c r="E611" s="279"/>
      <c r="F611" s="211"/>
      <c r="G611" s="279"/>
      <c r="H611" s="211"/>
      <c r="I611" s="211"/>
      <c r="J611" s="211"/>
      <c r="K611" s="211"/>
      <c r="L611" s="211"/>
      <c r="M611" s="211"/>
      <c r="N611" s="211"/>
      <c r="O611" s="211"/>
      <c r="P611" s="211"/>
      <c r="Q611" s="211"/>
      <c r="R611" s="211"/>
      <c r="S611" s="211"/>
      <c r="T611" s="211"/>
      <c r="U611" s="211"/>
      <c r="V611" s="211"/>
      <c r="W611" s="211"/>
      <c r="X611" s="211"/>
      <c r="Y611" s="211"/>
      <c r="Z611" s="211"/>
      <c r="AA611" s="211"/>
      <c r="AB611" s="211"/>
      <c r="AC611" s="211"/>
      <c r="AD611" s="211"/>
      <c r="AE611" s="211"/>
      <c r="AF611" s="211"/>
      <c r="AG611" s="211"/>
      <c r="AH611" s="211"/>
      <c r="AI611" s="211"/>
      <c r="AJ611" s="211"/>
      <c r="AK611" s="211"/>
      <c r="AL611" s="211"/>
      <c r="AM611" s="211"/>
      <c r="AN611" s="211"/>
      <c r="AO611" s="211"/>
      <c r="AP611" s="211"/>
      <c r="AQ611" s="211"/>
    </row>
    <row r="612" spans="1:43">
      <c r="A612" s="292">
        <v>9781877363672</v>
      </c>
      <c r="B612" s="213" t="s">
        <v>3052</v>
      </c>
      <c r="C612" s="225">
        <v>9.9499999999999993</v>
      </c>
      <c r="E612" s="279"/>
      <c r="F612" s="211"/>
      <c r="G612" s="279"/>
      <c r="H612" s="211"/>
      <c r="I612" s="211"/>
      <c r="J612" s="211"/>
      <c r="K612" s="211"/>
      <c r="L612" s="211"/>
      <c r="M612" s="211"/>
      <c r="N612" s="211"/>
      <c r="O612" s="211"/>
      <c r="P612" s="211"/>
      <c r="Q612" s="211"/>
      <c r="R612" s="211"/>
      <c r="S612" s="211"/>
      <c r="T612" s="211"/>
      <c r="U612" s="211"/>
      <c r="V612" s="211"/>
      <c r="W612" s="211"/>
      <c r="X612" s="211"/>
      <c r="Y612" s="211"/>
      <c r="Z612" s="211"/>
      <c r="AA612" s="211"/>
      <c r="AB612" s="211"/>
      <c r="AC612" s="211"/>
      <c r="AD612" s="211"/>
      <c r="AE612" s="211"/>
      <c r="AF612" s="211"/>
      <c r="AG612" s="211"/>
      <c r="AH612" s="211"/>
      <c r="AI612" s="211"/>
      <c r="AJ612" s="211"/>
      <c r="AK612" s="211"/>
      <c r="AL612" s="211"/>
      <c r="AM612" s="211"/>
      <c r="AN612" s="211"/>
      <c r="AO612" s="211"/>
      <c r="AP612" s="211"/>
      <c r="AQ612" s="211"/>
    </row>
    <row r="613" spans="1:43">
      <c r="A613" s="292">
        <v>9781877363610</v>
      </c>
      <c r="B613" s="213" t="s">
        <v>3053</v>
      </c>
      <c r="C613" s="225">
        <v>9.9499999999999993</v>
      </c>
      <c r="E613" s="279"/>
      <c r="F613" s="211"/>
      <c r="G613" s="279"/>
      <c r="H613" s="211"/>
      <c r="I613" s="211"/>
      <c r="J613" s="211"/>
      <c r="K613" s="211"/>
      <c r="L613" s="211"/>
      <c r="M613" s="211"/>
      <c r="N613" s="211"/>
      <c r="O613" s="211"/>
      <c r="P613" s="211"/>
      <c r="Q613" s="211"/>
      <c r="R613" s="211"/>
      <c r="S613" s="211"/>
      <c r="T613" s="211"/>
      <c r="U613" s="211"/>
      <c r="V613" s="211"/>
      <c r="W613" s="211"/>
      <c r="X613" s="211"/>
      <c r="Y613" s="211"/>
      <c r="Z613" s="211"/>
      <c r="AA613" s="211"/>
      <c r="AB613" s="211"/>
      <c r="AC613" s="211"/>
      <c r="AD613" s="211"/>
      <c r="AE613" s="211"/>
      <c r="AF613" s="211"/>
      <c r="AG613" s="211"/>
      <c r="AH613" s="211"/>
      <c r="AI613" s="211"/>
      <c r="AJ613" s="211"/>
      <c r="AK613" s="211"/>
      <c r="AL613" s="211"/>
      <c r="AM613" s="211"/>
      <c r="AN613" s="211"/>
      <c r="AO613" s="211"/>
      <c r="AP613" s="211"/>
      <c r="AQ613" s="211"/>
    </row>
    <row r="614" spans="1:43">
      <c r="A614" s="292">
        <v>9781877363573</v>
      </c>
      <c r="B614" s="213" t="s">
        <v>3054</v>
      </c>
      <c r="C614" s="225">
        <v>9.9499999999999993</v>
      </c>
      <c r="E614" s="279"/>
      <c r="F614" s="211"/>
      <c r="G614" s="279"/>
      <c r="H614" s="211"/>
      <c r="I614" s="211"/>
      <c r="J614" s="211"/>
      <c r="K614" s="211"/>
      <c r="L614" s="211"/>
      <c r="M614" s="211"/>
      <c r="N614" s="211"/>
      <c r="O614" s="211"/>
      <c r="P614" s="211"/>
      <c r="Q614" s="211"/>
      <c r="R614" s="211"/>
      <c r="S614" s="211"/>
      <c r="T614" s="211"/>
      <c r="U614" s="211"/>
      <c r="V614" s="211"/>
      <c r="W614" s="211"/>
      <c r="X614" s="211"/>
      <c r="Y614" s="211"/>
      <c r="Z614" s="211"/>
      <c r="AA614" s="211"/>
      <c r="AB614" s="211"/>
      <c r="AC614" s="211"/>
      <c r="AD614" s="211"/>
      <c r="AE614" s="211"/>
      <c r="AF614" s="211"/>
      <c r="AG614" s="211"/>
      <c r="AH614" s="211"/>
      <c r="AI614" s="211"/>
      <c r="AJ614" s="211"/>
      <c r="AK614" s="211"/>
      <c r="AL614" s="211"/>
      <c r="AM614" s="211"/>
      <c r="AN614" s="211"/>
      <c r="AO614" s="211"/>
      <c r="AP614" s="211"/>
      <c r="AQ614" s="211"/>
    </row>
    <row r="615" spans="1:43">
      <c r="A615" s="292">
        <v>9781877363566</v>
      </c>
      <c r="B615" s="213" t="s">
        <v>3055</v>
      </c>
      <c r="C615" s="225">
        <v>9.9499999999999993</v>
      </c>
      <c r="E615" s="279"/>
      <c r="F615" s="211"/>
      <c r="G615" s="279"/>
      <c r="H615" s="211"/>
      <c r="I615" s="211"/>
      <c r="J615" s="211"/>
      <c r="K615" s="211"/>
      <c r="L615" s="211"/>
      <c r="M615" s="211"/>
      <c r="N615" s="211"/>
      <c r="O615" s="211"/>
      <c r="P615" s="211"/>
      <c r="Q615" s="211"/>
      <c r="R615" s="211"/>
      <c r="S615" s="211"/>
      <c r="T615" s="211"/>
      <c r="U615" s="211"/>
      <c r="V615" s="211"/>
      <c r="W615" s="211"/>
      <c r="X615" s="211"/>
      <c r="Y615" s="211"/>
      <c r="Z615" s="211"/>
      <c r="AA615" s="211"/>
      <c r="AB615" s="211"/>
      <c r="AC615" s="211"/>
      <c r="AD615" s="211"/>
      <c r="AE615" s="211"/>
      <c r="AF615" s="211"/>
      <c r="AG615" s="211"/>
      <c r="AH615" s="211"/>
      <c r="AI615" s="211"/>
      <c r="AJ615" s="211"/>
      <c r="AK615" s="211"/>
      <c r="AL615" s="211"/>
      <c r="AM615" s="211"/>
      <c r="AN615" s="211"/>
      <c r="AO615" s="211"/>
      <c r="AP615" s="211"/>
      <c r="AQ615" s="211"/>
    </row>
    <row r="616" spans="1:43">
      <c r="A616" s="292">
        <v>9781877363696</v>
      </c>
      <c r="B616" s="213" t="s">
        <v>3056</v>
      </c>
      <c r="C616" s="225">
        <v>9.9499999999999993</v>
      </c>
      <c r="E616" s="279"/>
      <c r="F616" s="211"/>
      <c r="G616" s="279"/>
      <c r="H616" s="211"/>
      <c r="I616" s="211"/>
      <c r="J616" s="211"/>
      <c r="K616" s="211"/>
      <c r="L616" s="211"/>
      <c r="M616" s="211"/>
      <c r="N616" s="211"/>
      <c r="O616" s="211"/>
      <c r="P616" s="211"/>
      <c r="Q616" s="211"/>
      <c r="R616" s="211"/>
      <c r="S616" s="211"/>
      <c r="T616" s="211"/>
      <c r="U616" s="211"/>
      <c r="V616" s="211"/>
      <c r="W616" s="211"/>
      <c r="X616" s="211"/>
      <c r="Y616" s="211"/>
      <c r="Z616" s="211"/>
      <c r="AA616" s="211"/>
      <c r="AB616" s="211"/>
      <c r="AC616" s="211"/>
      <c r="AD616" s="211"/>
      <c r="AE616" s="211"/>
      <c r="AF616" s="211"/>
      <c r="AG616" s="211"/>
      <c r="AH616" s="211"/>
      <c r="AI616" s="211"/>
      <c r="AJ616" s="211"/>
      <c r="AK616" s="211"/>
      <c r="AL616" s="211"/>
      <c r="AM616" s="211"/>
      <c r="AN616" s="211"/>
      <c r="AO616" s="211"/>
      <c r="AP616" s="211"/>
      <c r="AQ616" s="211"/>
    </row>
    <row r="617" spans="1:43">
      <c r="A617" s="292">
        <v>9781877363627</v>
      </c>
      <c r="B617" s="213" t="s">
        <v>3057</v>
      </c>
      <c r="C617" s="225">
        <v>9.9499999999999993</v>
      </c>
      <c r="E617" s="279"/>
      <c r="F617" s="211"/>
      <c r="G617" s="279"/>
      <c r="H617" s="211"/>
      <c r="I617" s="211"/>
      <c r="J617" s="211"/>
      <c r="K617" s="211"/>
      <c r="L617" s="211"/>
      <c r="M617" s="211"/>
      <c r="N617" s="211"/>
      <c r="O617" s="211"/>
      <c r="P617" s="211"/>
      <c r="Q617" s="211"/>
      <c r="R617" s="211"/>
      <c r="S617" s="211"/>
      <c r="T617" s="211"/>
      <c r="U617" s="211"/>
      <c r="V617" s="211"/>
      <c r="W617" s="211"/>
      <c r="X617" s="211"/>
      <c r="Y617" s="211"/>
      <c r="Z617" s="211"/>
      <c r="AA617" s="211"/>
      <c r="AB617" s="211"/>
      <c r="AC617" s="211"/>
      <c r="AD617" s="211"/>
      <c r="AE617" s="211"/>
      <c r="AF617" s="211"/>
      <c r="AG617" s="211"/>
      <c r="AH617" s="211"/>
      <c r="AI617" s="211"/>
      <c r="AJ617" s="211"/>
      <c r="AK617" s="211"/>
      <c r="AL617" s="211"/>
      <c r="AM617" s="211"/>
      <c r="AN617" s="211"/>
      <c r="AO617" s="211"/>
      <c r="AP617" s="211"/>
      <c r="AQ617" s="211"/>
    </row>
    <row r="618" spans="1:43">
      <c r="A618" s="293">
        <v>9781877363634</v>
      </c>
      <c r="B618" s="219" t="s">
        <v>3058</v>
      </c>
      <c r="C618" s="225">
        <v>9.9499999999999993</v>
      </c>
      <c r="E618" s="279"/>
      <c r="F618" s="211"/>
      <c r="G618" s="279"/>
      <c r="H618" s="211"/>
      <c r="I618" s="211"/>
      <c r="J618" s="211"/>
      <c r="K618" s="211"/>
      <c r="L618" s="211"/>
      <c r="M618" s="211"/>
      <c r="N618" s="211"/>
      <c r="O618" s="211"/>
      <c r="P618" s="211"/>
      <c r="Q618" s="211"/>
      <c r="R618" s="211"/>
      <c r="S618" s="211"/>
      <c r="T618" s="211"/>
      <c r="U618" s="211"/>
      <c r="V618" s="211"/>
      <c r="W618" s="211"/>
      <c r="X618" s="211"/>
      <c r="Y618" s="211"/>
      <c r="Z618" s="211"/>
      <c r="AA618" s="211"/>
      <c r="AB618" s="211"/>
      <c r="AC618" s="211"/>
      <c r="AD618" s="211"/>
      <c r="AE618" s="211"/>
      <c r="AF618" s="211"/>
      <c r="AG618" s="211"/>
      <c r="AH618" s="211"/>
      <c r="AI618" s="211"/>
      <c r="AJ618" s="211"/>
      <c r="AK618" s="211"/>
      <c r="AL618" s="211"/>
      <c r="AM618" s="211"/>
      <c r="AN618" s="211"/>
      <c r="AO618" s="211"/>
      <c r="AP618" s="211"/>
      <c r="AQ618" s="211"/>
    </row>
    <row r="619" spans="1:43">
      <c r="A619" s="289"/>
      <c r="B619" s="250"/>
      <c r="C619" s="251"/>
      <c r="D619" s="252"/>
      <c r="E619" s="280"/>
      <c r="F619" s="252"/>
      <c r="G619" s="280"/>
      <c r="H619" s="252"/>
      <c r="I619" s="252"/>
      <c r="J619" s="252"/>
      <c r="K619" s="252"/>
      <c r="L619" s="252"/>
      <c r="M619" s="252"/>
      <c r="N619" s="252"/>
      <c r="O619" s="252"/>
      <c r="P619" s="252"/>
      <c r="Q619" s="252"/>
      <c r="R619" s="252"/>
      <c r="S619" s="252"/>
      <c r="T619" s="252"/>
      <c r="U619" s="252"/>
      <c r="V619" s="252"/>
      <c r="W619" s="252"/>
      <c r="X619" s="252"/>
      <c r="Y619" s="252"/>
      <c r="Z619" s="252"/>
      <c r="AA619" s="252"/>
      <c r="AB619" s="252"/>
      <c r="AC619" s="252"/>
      <c r="AD619" s="252"/>
      <c r="AE619" s="252"/>
      <c r="AF619" s="252"/>
      <c r="AG619" s="252"/>
      <c r="AH619" s="252"/>
      <c r="AI619" s="252"/>
      <c r="AJ619" s="252"/>
      <c r="AK619" s="252"/>
      <c r="AL619" s="252"/>
      <c r="AM619" s="252"/>
      <c r="AN619" s="252"/>
      <c r="AO619" s="252"/>
      <c r="AP619" s="252"/>
      <c r="AQ619" s="252"/>
    </row>
    <row r="620" spans="1:43" ht="11.25" customHeight="1">
      <c r="A620" s="296">
        <v>9781877490989</v>
      </c>
      <c r="B620" s="221" t="s">
        <v>3059</v>
      </c>
      <c r="C620" s="226">
        <v>76.95</v>
      </c>
    </row>
    <row r="621" spans="1:43">
      <c r="A621" s="292">
        <v>9781877419751</v>
      </c>
      <c r="B621" s="213" t="s">
        <v>3060</v>
      </c>
      <c r="C621" s="225">
        <v>9.9499999999999993</v>
      </c>
      <c r="E621" s="279"/>
      <c r="F621" s="211"/>
      <c r="G621" s="279"/>
      <c r="H621" s="211"/>
      <c r="I621" s="211"/>
      <c r="J621" s="211"/>
      <c r="K621" s="211"/>
      <c r="L621" s="211"/>
      <c r="M621" s="211"/>
      <c r="N621" s="211"/>
      <c r="O621" s="211"/>
      <c r="P621" s="211"/>
      <c r="Q621" s="211"/>
      <c r="R621" s="211"/>
      <c r="S621" s="211"/>
      <c r="T621" s="211"/>
      <c r="U621" s="211"/>
      <c r="V621" s="211"/>
      <c r="W621" s="211"/>
      <c r="X621" s="211"/>
      <c r="Y621" s="211"/>
      <c r="Z621" s="211"/>
      <c r="AA621" s="211"/>
      <c r="AB621" s="211"/>
      <c r="AC621" s="211"/>
      <c r="AD621" s="211"/>
      <c r="AE621" s="211"/>
      <c r="AF621" s="211"/>
      <c r="AG621" s="211"/>
      <c r="AH621" s="211"/>
      <c r="AI621" s="211"/>
      <c r="AJ621" s="211"/>
      <c r="AK621" s="211"/>
      <c r="AL621" s="211"/>
      <c r="AM621" s="211"/>
      <c r="AN621" s="211"/>
      <c r="AO621" s="211"/>
      <c r="AP621" s="211"/>
      <c r="AQ621" s="211"/>
    </row>
    <row r="622" spans="1:43">
      <c r="A622" s="292">
        <v>9781877419805</v>
      </c>
      <c r="B622" s="213" t="s">
        <v>3061</v>
      </c>
      <c r="C622" s="225">
        <v>9.9499999999999993</v>
      </c>
      <c r="E622" s="279"/>
      <c r="F622" s="211"/>
      <c r="G622" s="279"/>
      <c r="H622" s="211"/>
      <c r="I622" s="211"/>
      <c r="J622" s="211"/>
      <c r="K622" s="211"/>
      <c r="L622" s="211"/>
      <c r="M622" s="211"/>
      <c r="N622" s="211"/>
      <c r="O622" s="211"/>
      <c r="P622" s="211"/>
      <c r="Q622" s="211"/>
      <c r="R622" s="211"/>
      <c r="S622" s="211"/>
      <c r="T622" s="211"/>
      <c r="U622" s="211"/>
      <c r="V622" s="211"/>
      <c r="W622" s="211"/>
      <c r="X622" s="211"/>
      <c r="Y622" s="211"/>
      <c r="Z622" s="211"/>
      <c r="AA622" s="211"/>
      <c r="AB622" s="211"/>
      <c r="AC622" s="211"/>
      <c r="AD622" s="211"/>
      <c r="AE622" s="211"/>
      <c r="AF622" s="211"/>
      <c r="AG622" s="211"/>
      <c r="AH622" s="211"/>
      <c r="AI622" s="211"/>
      <c r="AJ622" s="211"/>
      <c r="AK622" s="211"/>
      <c r="AL622" s="211"/>
      <c r="AM622" s="211"/>
      <c r="AN622" s="211"/>
      <c r="AO622" s="211"/>
      <c r="AP622" s="211"/>
      <c r="AQ622" s="211"/>
    </row>
    <row r="623" spans="1:43">
      <c r="A623" s="292">
        <v>9781877419768</v>
      </c>
      <c r="B623" s="213" t="s">
        <v>3062</v>
      </c>
      <c r="C623" s="225">
        <v>9.9499999999999993</v>
      </c>
      <c r="E623" s="279"/>
      <c r="F623" s="211"/>
      <c r="G623" s="279"/>
      <c r="H623" s="211"/>
      <c r="I623" s="211"/>
      <c r="J623" s="211"/>
      <c r="K623" s="211"/>
      <c r="L623" s="211"/>
      <c r="M623" s="211"/>
      <c r="N623" s="211"/>
      <c r="O623" s="211"/>
      <c r="P623" s="211"/>
      <c r="Q623" s="211"/>
      <c r="R623" s="211"/>
      <c r="S623" s="211"/>
      <c r="T623" s="211"/>
      <c r="U623" s="211"/>
      <c r="V623" s="211"/>
      <c r="W623" s="211"/>
      <c r="X623" s="211"/>
      <c r="Y623" s="211"/>
      <c r="Z623" s="211"/>
      <c r="AA623" s="211"/>
      <c r="AB623" s="211"/>
      <c r="AC623" s="211"/>
      <c r="AD623" s="211"/>
      <c r="AE623" s="211"/>
      <c r="AF623" s="211"/>
      <c r="AG623" s="211"/>
      <c r="AH623" s="211"/>
      <c r="AI623" s="211"/>
      <c r="AJ623" s="211"/>
      <c r="AK623" s="211"/>
      <c r="AL623" s="211"/>
      <c r="AM623" s="211"/>
      <c r="AN623" s="211"/>
      <c r="AO623" s="211"/>
      <c r="AP623" s="211"/>
      <c r="AQ623" s="211"/>
    </row>
    <row r="624" spans="1:43">
      <c r="A624" s="292">
        <v>9781877419775</v>
      </c>
      <c r="B624" s="213" t="s">
        <v>3063</v>
      </c>
      <c r="C624" s="225">
        <v>9.9499999999999993</v>
      </c>
      <c r="E624" s="279"/>
      <c r="F624" s="211"/>
      <c r="G624" s="279"/>
      <c r="H624" s="211"/>
      <c r="I624" s="211"/>
      <c r="J624" s="211"/>
      <c r="K624" s="211"/>
      <c r="L624" s="211"/>
      <c r="M624" s="211"/>
      <c r="N624" s="211"/>
      <c r="O624" s="211"/>
      <c r="P624" s="211"/>
      <c r="Q624" s="211"/>
      <c r="R624" s="211"/>
      <c r="S624" s="211"/>
      <c r="T624" s="211"/>
      <c r="U624" s="211"/>
      <c r="V624" s="211"/>
      <c r="W624" s="211"/>
      <c r="X624" s="211"/>
      <c r="Y624" s="211"/>
      <c r="Z624" s="211"/>
      <c r="AA624" s="211"/>
      <c r="AB624" s="211"/>
      <c r="AC624" s="211"/>
      <c r="AD624" s="211"/>
      <c r="AE624" s="211"/>
      <c r="AF624" s="211"/>
      <c r="AG624" s="211"/>
      <c r="AH624" s="211"/>
      <c r="AI624" s="211"/>
      <c r="AJ624" s="211"/>
      <c r="AK624" s="211"/>
      <c r="AL624" s="211"/>
      <c r="AM624" s="211"/>
      <c r="AN624" s="211"/>
      <c r="AO624" s="211"/>
      <c r="AP624" s="211"/>
      <c r="AQ624" s="211"/>
    </row>
    <row r="625" spans="1:43">
      <c r="A625" s="292">
        <v>9781877419782</v>
      </c>
      <c r="B625" s="213" t="s">
        <v>3064</v>
      </c>
      <c r="C625" s="225">
        <v>9.9499999999999993</v>
      </c>
      <c r="E625" s="279"/>
      <c r="F625" s="211"/>
      <c r="G625" s="279"/>
      <c r="H625" s="211"/>
      <c r="I625" s="211"/>
      <c r="J625" s="211"/>
      <c r="K625" s="211"/>
      <c r="L625" s="211"/>
      <c r="M625" s="211"/>
      <c r="N625" s="211"/>
      <c r="O625" s="211"/>
      <c r="P625" s="211"/>
      <c r="Q625" s="211"/>
      <c r="R625" s="211"/>
      <c r="S625" s="211"/>
      <c r="T625" s="211"/>
      <c r="U625" s="211"/>
      <c r="V625" s="211"/>
      <c r="W625" s="211"/>
      <c r="X625" s="211"/>
      <c r="Y625" s="211"/>
      <c r="Z625" s="211"/>
      <c r="AA625" s="211"/>
      <c r="AB625" s="211"/>
      <c r="AC625" s="211"/>
      <c r="AD625" s="211"/>
      <c r="AE625" s="211"/>
      <c r="AF625" s="211"/>
      <c r="AG625" s="211"/>
      <c r="AH625" s="211"/>
      <c r="AI625" s="211"/>
      <c r="AJ625" s="211"/>
      <c r="AK625" s="211"/>
      <c r="AL625" s="211"/>
      <c r="AM625" s="211"/>
      <c r="AN625" s="211"/>
      <c r="AO625" s="211"/>
      <c r="AP625" s="211"/>
      <c r="AQ625" s="211"/>
    </row>
    <row r="626" spans="1:43">
      <c r="A626" s="292">
        <v>9781877419744</v>
      </c>
      <c r="B626" s="213" t="s">
        <v>3065</v>
      </c>
      <c r="C626" s="225">
        <v>9.9499999999999993</v>
      </c>
      <c r="E626" s="279"/>
      <c r="F626" s="211"/>
      <c r="G626" s="279"/>
      <c r="H626" s="211"/>
      <c r="I626" s="211"/>
      <c r="J626" s="211"/>
      <c r="K626" s="211"/>
      <c r="L626" s="211"/>
      <c r="M626" s="211"/>
      <c r="N626" s="211"/>
      <c r="O626" s="211"/>
      <c r="P626" s="211"/>
      <c r="Q626" s="211"/>
      <c r="R626" s="211"/>
      <c r="S626" s="211"/>
      <c r="T626" s="211"/>
      <c r="U626" s="211"/>
      <c r="V626" s="211"/>
      <c r="W626" s="211"/>
      <c r="X626" s="211"/>
      <c r="Y626" s="211"/>
      <c r="Z626" s="211"/>
      <c r="AA626" s="211"/>
      <c r="AB626" s="211"/>
      <c r="AC626" s="211"/>
      <c r="AD626" s="211"/>
      <c r="AE626" s="211"/>
      <c r="AF626" s="211"/>
      <c r="AG626" s="211"/>
      <c r="AH626" s="211"/>
      <c r="AI626" s="211"/>
      <c r="AJ626" s="211"/>
      <c r="AK626" s="211"/>
      <c r="AL626" s="211"/>
      <c r="AM626" s="211"/>
      <c r="AN626" s="211"/>
      <c r="AO626" s="211"/>
      <c r="AP626" s="211"/>
      <c r="AQ626" s="211"/>
    </row>
    <row r="627" spans="1:43">
      <c r="A627" s="292">
        <v>9781877419799</v>
      </c>
      <c r="B627" s="213" t="s">
        <v>3066</v>
      </c>
      <c r="C627" s="225">
        <v>9.9499999999999993</v>
      </c>
      <c r="E627" s="279"/>
      <c r="F627" s="211"/>
      <c r="G627" s="279"/>
      <c r="H627" s="211"/>
      <c r="I627" s="211"/>
      <c r="J627" s="211"/>
      <c r="K627" s="211"/>
      <c r="L627" s="211"/>
      <c r="M627" s="211"/>
      <c r="N627" s="211"/>
      <c r="O627" s="211"/>
      <c r="P627" s="211"/>
      <c r="Q627" s="211"/>
      <c r="R627" s="211"/>
      <c r="S627" s="211"/>
      <c r="T627" s="211"/>
      <c r="U627" s="211"/>
      <c r="V627" s="211"/>
      <c r="W627" s="211"/>
      <c r="X627" s="211"/>
      <c r="Y627" s="211"/>
      <c r="Z627" s="211"/>
      <c r="AA627" s="211"/>
      <c r="AB627" s="211"/>
      <c r="AC627" s="211"/>
      <c r="AD627" s="211"/>
      <c r="AE627" s="211"/>
      <c r="AF627" s="211"/>
      <c r="AG627" s="211"/>
      <c r="AH627" s="211"/>
      <c r="AI627" s="211"/>
      <c r="AJ627" s="211"/>
      <c r="AK627" s="211"/>
      <c r="AL627" s="211"/>
      <c r="AM627" s="211"/>
      <c r="AN627" s="211"/>
      <c r="AO627" s="211"/>
      <c r="AP627" s="211"/>
      <c r="AQ627" s="211"/>
    </row>
    <row r="628" spans="1:43">
      <c r="A628" s="293">
        <v>9781877419812</v>
      </c>
      <c r="B628" s="219" t="s">
        <v>3067</v>
      </c>
      <c r="C628" s="225">
        <v>9.9499999999999993</v>
      </c>
      <c r="E628" s="279"/>
      <c r="F628" s="211"/>
      <c r="G628" s="279"/>
      <c r="H628" s="211"/>
      <c r="I628" s="211"/>
      <c r="J628" s="211"/>
      <c r="K628" s="211"/>
      <c r="L628" s="211"/>
      <c r="M628" s="211"/>
      <c r="N628" s="211"/>
      <c r="O628" s="211"/>
      <c r="P628" s="211"/>
      <c r="Q628" s="211"/>
      <c r="R628" s="211"/>
      <c r="S628" s="211"/>
      <c r="T628" s="211"/>
      <c r="U628" s="211"/>
      <c r="V628" s="211"/>
      <c r="W628" s="211"/>
      <c r="X628" s="211"/>
      <c r="Y628" s="211"/>
      <c r="Z628" s="211"/>
      <c r="AA628" s="211"/>
      <c r="AB628" s="211"/>
      <c r="AC628" s="211"/>
      <c r="AD628" s="211"/>
      <c r="AE628" s="211"/>
      <c r="AF628" s="211"/>
      <c r="AG628" s="211"/>
      <c r="AH628" s="211"/>
      <c r="AI628" s="211"/>
      <c r="AJ628" s="211"/>
      <c r="AK628" s="211"/>
      <c r="AL628" s="211"/>
      <c r="AM628" s="211"/>
      <c r="AN628" s="211"/>
      <c r="AO628" s="211"/>
      <c r="AP628" s="211"/>
      <c r="AQ628" s="211"/>
    </row>
    <row r="629" spans="1:43">
      <c r="A629" s="289"/>
      <c r="B629" s="250"/>
      <c r="C629" s="251"/>
      <c r="D629" s="252"/>
      <c r="E629" s="280"/>
      <c r="F629" s="252"/>
      <c r="G629" s="280"/>
      <c r="H629" s="252"/>
      <c r="I629" s="252"/>
      <c r="J629" s="252"/>
      <c r="K629" s="252"/>
      <c r="L629" s="252"/>
      <c r="M629" s="252"/>
      <c r="N629" s="252"/>
      <c r="O629" s="252"/>
      <c r="P629" s="252"/>
      <c r="Q629" s="252"/>
      <c r="R629" s="252"/>
      <c r="S629" s="252"/>
      <c r="T629" s="252"/>
      <c r="U629" s="252"/>
      <c r="V629" s="252"/>
      <c r="W629" s="252"/>
      <c r="X629" s="252"/>
      <c r="Y629" s="252"/>
      <c r="Z629" s="252"/>
      <c r="AA629" s="252"/>
      <c r="AB629" s="252"/>
      <c r="AC629" s="252"/>
      <c r="AD629" s="252"/>
      <c r="AE629" s="252"/>
      <c r="AF629" s="252"/>
      <c r="AG629" s="252"/>
      <c r="AH629" s="252"/>
      <c r="AI629" s="252"/>
      <c r="AJ629" s="252"/>
      <c r="AK629" s="252"/>
      <c r="AL629" s="252"/>
      <c r="AM629" s="252"/>
      <c r="AN629" s="252"/>
      <c r="AO629" s="252"/>
      <c r="AP629" s="252"/>
      <c r="AQ629" s="252"/>
    </row>
    <row r="630" spans="1:43" ht="11.25" customHeight="1">
      <c r="A630" s="296">
        <v>9781776541843</v>
      </c>
      <c r="B630" s="221" t="s">
        <v>3068</v>
      </c>
      <c r="C630" s="226">
        <v>76.95</v>
      </c>
    </row>
    <row r="631" spans="1:43">
      <c r="A631" s="292">
        <v>9781776541683</v>
      </c>
      <c r="B631" s="213" t="s">
        <v>3069</v>
      </c>
      <c r="C631" s="225">
        <v>9.9499999999999993</v>
      </c>
      <c r="E631" s="279"/>
      <c r="F631" s="211"/>
      <c r="G631" s="279"/>
      <c r="H631" s="211"/>
      <c r="I631" s="211"/>
      <c r="J631" s="211"/>
      <c r="K631" s="211"/>
      <c r="L631" s="211"/>
      <c r="M631" s="211"/>
      <c r="N631" s="211"/>
      <c r="O631" s="211"/>
      <c r="P631" s="211"/>
      <c r="Q631" s="211"/>
      <c r="R631" s="211"/>
      <c r="S631" s="211"/>
      <c r="T631" s="211"/>
      <c r="U631" s="211"/>
      <c r="V631" s="211"/>
      <c r="W631" s="211"/>
      <c r="X631" s="211"/>
      <c r="Y631" s="211"/>
      <c r="Z631" s="211"/>
      <c r="AA631" s="211"/>
      <c r="AB631" s="211"/>
      <c r="AC631" s="211"/>
      <c r="AD631" s="211"/>
      <c r="AE631" s="211"/>
      <c r="AF631" s="211"/>
      <c r="AG631" s="211"/>
      <c r="AH631" s="211"/>
      <c r="AI631" s="211"/>
      <c r="AJ631" s="211"/>
      <c r="AK631" s="211"/>
      <c r="AL631" s="211"/>
      <c r="AM631" s="211"/>
      <c r="AN631" s="211"/>
      <c r="AO631" s="211"/>
      <c r="AP631" s="211"/>
      <c r="AQ631" s="211"/>
    </row>
    <row r="632" spans="1:43">
      <c r="A632" s="292">
        <v>9781776541690</v>
      </c>
      <c r="B632" s="213" t="s">
        <v>3070</v>
      </c>
      <c r="C632" s="225">
        <v>9.9499999999999993</v>
      </c>
      <c r="E632" s="279"/>
      <c r="F632" s="211"/>
      <c r="G632" s="279"/>
      <c r="H632" s="211"/>
      <c r="I632" s="211"/>
      <c r="J632" s="211"/>
      <c r="K632" s="211"/>
      <c r="L632" s="211"/>
      <c r="M632" s="211"/>
      <c r="N632" s="211"/>
      <c r="O632" s="211"/>
      <c r="P632" s="211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  <c r="AB632" s="211"/>
      <c r="AC632" s="211"/>
      <c r="AD632" s="211"/>
      <c r="AE632" s="211"/>
      <c r="AF632" s="211"/>
      <c r="AG632" s="211"/>
      <c r="AH632" s="211"/>
      <c r="AI632" s="211"/>
      <c r="AJ632" s="211"/>
      <c r="AK632" s="211"/>
      <c r="AL632" s="211"/>
      <c r="AM632" s="211"/>
      <c r="AN632" s="211"/>
      <c r="AO632" s="211"/>
      <c r="AP632" s="211"/>
      <c r="AQ632" s="211"/>
    </row>
    <row r="633" spans="1:43">
      <c r="A633" s="292">
        <v>9781776541706</v>
      </c>
      <c r="B633" s="213" t="s">
        <v>3071</v>
      </c>
      <c r="C633" s="225">
        <v>9.9499999999999993</v>
      </c>
      <c r="E633" s="279"/>
      <c r="F633" s="211"/>
      <c r="G633" s="279"/>
      <c r="H633" s="211"/>
      <c r="I633" s="211"/>
      <c r="J633" s="211"/>
      <c r="K633" s="211"/>
      <c r="L633" s="211"/>
      <c r="M633" s="211"/>
      <c r="N633" s="211"/>
      <c r="O633" s="211"/>
      <c r="P633" s="211"/>
      <c r="Q633" s="211"/>
      <c r="R633" s="211"/>
      <c r="S633" s="211"/>
      <c r="T633" s="211"/>
      <c r="U633" s="211"/>
      <c r="V633" s="211"/>
      <c r="W633" s="211"/>
      <c r="X633" s="211"/>
      <c r="Y633" s="211"/>
      <c r="Z633" s="211"/>
      <c r="AA633" s="211"/>
      <c r="AB633" s="211"/>
      <c r="AC633" s="211"/>
      <c r="AD633" s="211"/>
      <c r="AE633" s="211"/>
      <c r="AF633" s="211"/>
      <c r="AG633" s="211"/>
      <c r="AH633" s="211"/>
      <c r="AI633" s="211"/>
      <c r="AJ633" s="211"/>
      <c r="AK633" s="211"/>
      <c r="AL633" s="211"/>
      <c r="AM633" s="211"/>
      <c r="AN633" s="211"/>
      <c r="AO633" s="211"/>
      <c r="AP633" s="211"/>
      <c r="AQ633" s="211"/>
    </row>
    <row r="634" spans="1:43">
      <c r="A634" s="292">
        <v>9781776541713</v>
      </c>
      <c r="B634" s="213" t="s">
        <v>3072</v>
      </c>
      <c r="C634" s="225">
        <v>9.9499999999999993</v>
      </c>
      <c r="E634" s="279"/>
      <c r="F634" s="211"/>
      <c r="G634" s="279"/>
      <c r="H634" s="211"/>
      <c r="I634" s="211"/>
      <c r="J634" s="211"/>
      <c r="K634" s="211"/>
      <c r="L634" s="211"/>
      <c r="M634" s="211"/>
      <c r="N634" s="211"/>
      <c r="O634" s="211"/>
      <c r="P634" s="211"/>
      <c r="Q634" s="211"/>
      <c r="R634" s="211"/>
      <c r="S634" s="211"/>
      <c r="T634" s="211"/>
      <c r="U634" s="211"/>
      <c r="V634" s="211"/>
      <c r="W634" s="211"/>
      <c r="X634" s="211"/>
      <c r="Y634" s="211"/>
      <c r="Z634" s="211"/>
      <c r="AA634" s="211"/>
      <c r="AB634" s="211"/>
      <c r="AC634" s="211"/>
      <c r="AD634" s="211"/>
      <c r="AE634" s="211"/>
      <c r="AF634" s="211"/>
      <c r="AG634" s="211"/>
      <c r="AH634" s="211"/>
      <c r="AI634" s="211"/>
      <c r="AJ634" s="211"/>
      <c r="AK634" s="211"/>
      <c r="AL634" s="211"/>
      <c r="AM634" s="211"/>
      <c r="AN634" s="211"/>
      <c r="AO634" s="211"/>
      <c r="AP634" s="211"/>
      <c r="AQ634" s="211"/>
    </row>
    <row r="635" spans="1:43">
      <c r="A635" s="292">
        <v>9781776541720</v>
      </c>
      <c r="B635" s="213" t="s">
        <v>3073</v>
      </c>
      <c r="C635" s="225">
        <v>9.9499999999999993</v>
      </c>
      <c r="E635" s="279"/>
      <c r="F635" s="211"/>
      <c r="G635" s="279"/>
      <c r="H635" s="211"/>
      <c r="I635" s="211"/>
      <c r="J635" s="211"/>
      <c r="K635" s="211"/>
      <c r="L635" s="211"/>
      <c r="M635" s="211"/>
      <c r="N635" s="211"/>
      <c r="O635" s="211"/>
      <c r="P635" s="211"/>
      <c r="Q635" s="211"/>
      <c r="R635" s="211"/>
      <c r="S635" s="211"/>
      <c r="T635" s="211"/>
      <c r="U635" s="211"/>
      <c r="V635" s="211"/>
      <c r="W635" s="211"/>
      <c r="X635" s="211"/>
      <c r="Y635" s="211"/>
      <c r="Z635" s="211"/>
      <c r="AA635" s="211"/>
      <c r="AB635" s="211"/>
      <c r="AC635" s="211"/>
      <c r="AD635" s="211"/>
      <c r="AE635" s="211"/>
      <c r="AF635" s="211"/>
      <c r="AG635" s="211"/>
      <c r="AH635" s="211"/>
      <c r="AI635" s="211"/>
      <c r="AJ635" s="211"/>
      <c r="AK635" s="211"/>
      <c r="AL635" s="211"/>
      <c r="AM635" s="211"/>
      <c r="AN635" s="211"/>
      <c r="AO635" s="211"/>
      <c r="AP635" s="211"/>
      <c r="AQ635" s="211"/>
    </row>
    <row r="636" spans="1:43">
      <c r="A636" s="292">
        <v>9781776541737</v>
      </c>
      <c r="B636" s="213" t="s">
        <v>3074</v>
      </c>
      <c r="C636" s="225">
        <v>9.9499999999999993</v>
      </c>
      <c r="E636" s="279"/>
      <c r="F636" s="211"/>
      <c r="G636" s="279"/>
      <c r="H636" s="211"/>
      <c r="I636" s="211"/>
      <c r="J636" s="211"/>
      <c r="K636" s="211"/>
      <c r="L636" s="211"/>
      <c r="M636" s="211"/>
      <c r="N636" s="211"/>
      <c r="O636" s="211"/>
      <c r="P636" s="211"/>
      <c r="Q636" s="211"/>
      <c r="R636" s="211"/>
      <c r="S636" s="211"/>
      <c r="T636" s="211"/>
      <c r="U636" s="211"/>
      <c r="V636" s="211"/>
      <c r="W636" s="211"/>
      <c r="X636" s="211"/>
      <c r="Y636" s="211"/>
      <c r="Z636" s="211"/>
      <c r="AA636" s="211"/>
      <c r="AB636" s="211"/>
      <c r="AC636" s="211"/>
      <c r="AD636" s="211"/>
      <c r="AE636" s="211"/>
      <c r="AF636" s="211"/>
      <c r="AG636" s="211"/>
      <c r="AH636" s="211"/>
      <c r="AI636" s="211"/>
      <c r="AJ636" s="211"/>
      <c r="AK636" s="211"/>
      <c r="AL636" s="211"/>
      <c r="AM636" s="211"/>
      <c r="AN636" s="211"/>
      <c r="AO636" s="211"/>
      <c r="AP636" s="211"/>
      <c r="AQ636" s="211"/>
    </row>
    <row r="637" spans="1:43">
      <c r="A637" s="292">
        <v>9781776541744</v>
      </c>
      <c r="B637" s="213" t="s">
        <v>3075</v>
      </c>
      <c r="C637" s="225">
        <v>9.9499999999999993</v>
      </c>
      <c r="E637" s="279"/>
      <c r="F637" s="211"/>
      <c r="G637" s="279"/>
      <c r="H637" s="211"/>
      <c r="I637" s="211"/>
      <c r="J637" s="211"/>
      <c r="K637" s="211"/>
      <c r="L637" s="211"/>
      <c r="M637" s="211"/>
      <c r="N637" s="211"/>
      <c r="O637" s="211"/>
      <c r="P637" s="211"/>
      <c r="Q637" s="211"/>
      <c r="R637" s="211"/>
      <c r="S637" s="211"/>
      <c r="T637" s="211"/>
      <c r="U637" s="211"/>
      <c r="V637" s="211"/>
      <c r="W637" s="211"/>
      <c r="X637" s="211"/>
      <c r="Y637" s="211"/>
      <c r="Z637" s="211"/>
      <c r="AA637" s="211"/>
      <c r="AB637" s="211"/>
      <c r="AC637" s="211"/>
      <c r="AD637" s="211"/>
      <c r="AE637" s="211"/>
      <c r="AF637" s="211"/>
      <c r="AG637" s="211"/>
      <c r="AH637" s="211"/>
      <c r="AI637" s="211"/>
      <c r="AJ637" s="211"/>
      <c r="AK637" s="211"/>
      <c r="AL637" s="211"/>
      <c r="AM637" s="211"/>
      <c r="AN637" s="211"/>
      <c r="AO637" s="211"/>
      <c r="AP637" s="211"/>
      <c r="AQ637" s="211"/>
    </row>
    <row r="638" spans="1:43">
      <c r="A638" s="293">
        <v>9781776541751</v>
      </c>
      <c r="B638" s="219" t="s">
        <v>3076</v>
      </c>
      <c r="C638" s="225">
        <v>9.9499999999999993</v>
      </c>
      <c r="E638" s="279"/>
      <c r="F638" s="211"/>
      <c r="G638" s="279"/>
      <c r="H638" s="211"/>
      <c r="I638" s="211"/>
      <c r="J638" s="211"/>
      <c r="K638" s="211"/>
      <c r="L638" s="211"/>
      <c r="M638" s="211"/>
      <c r="N638" s="211"/>
      <c r="O638" s="211"/>
      <c r="P638" s="211"/>
      <c r="Q638" s="211"/>
      <c r="R638" s="211"/>
      <c r="S638" s="211"/>
      <c r="T638" s="211"/>
      <c r="U638" s="211"/>
      <c r="V638" s="211"/>
      <c r="W638" s="211"/>
      <c r="X638" s="211"/>
      <c r="Y638" s="211"/>
      <c r="Z638" s="211"/>
      <c r="AA638" s="211"/>
      <c r="AB638" s="211"/>
      <c r="AC638" s="211"/>
      <c r="AD638" s="211"/>
      <c r="AE638" s="211"/>
      <c r="AF638" s="211"/>
      <c r="AG638" s="211"/>
      <c r="AH638" s="211"/>
      <c r="AI638" s="211"/>
      <c r="AJ638" s="211"/>
      <c r="AK638" s="211"/>
      <c r="AL638" s="211"/>
      <c r="AM638" s="211"/>
      <c r="AN638" s="211"/>
      <c r="AO638" s="211"/>
      <c r="AP638" s="211"/>
      <c r="AQ638" s="211"/>
    </row>
    <row r="639" spans="1:43">
      <c r="A639" s="289"/>
      <c r="B639" s="250"/>
      <c r="C639" s="251"/>
      <c r="D639" s="252"/>
      <c r="E639" s="280"/>
      <c r="F639" s="252"/>
      <c r="G639" s="280"/>
      <c r="H639" s="252"/>
      <c r="I639" s="252"/>
      <c r="J639" s="252"/>
      <c r="K639" s="252"/>
      <c r="L639" s="252"/>
      <c r="M639" s="252"/>
      <c r="N639" s="252"/>
      <c r="O639" s="252"/>
      <c r="P639" s="252"/>
      <c r="Q639" s="252"/>
      <c r="R639" s="252"/>
      <c r="S639" s="252"/>
      <c r="T639" s="252"/>
      <c r="U639" s="252"/>
      <c r="V639" s="252"/>
      <c r="W639" s="252"/>
      <c r="X639" s="252"/>
      <c r="Y639" s="252"/>
      <c r="Z639" s="252"/>
      <c r="AA639" s="252"/>
      <c r="AB639" s="252"/>
      <c r="AC639" s="252"/>
      <c r="AD639" s="252"/>
      <c r="AE639" s="252"/>
      <c r="AF639" s="252"/>
      <c r="AG639" s="252"/>
      <c r="AH639" s="252"/>
      <c r="AI639" s="252"/>
      <c r="AJ639" s="252"/>
      <c r="AK639" s="252"/>
      <c r="AL639" s="252"/>
      <c r="AM639" s="252"/>
      <c r="AN639" s="252"/>
      <c r="AO639" s="252"/>
      <c r="AP639" s="252"/>
      <c r="AQ639" s="252"/>
    </row>
    <row r="640" spans="1:43" ht="11.25" customHeight="1">
      <c r="A640" s="296">
        <v>9781877490996</v>
      </c>
      <c r="B640" s="221" t="s">
        <v>3077</v>
      </c>
      <c r="C640" s="226">
        <v>76.95</v>
      </c>
    </row>
    <row r="641" spans="1:43">
      <c r="A641" s="292">
        <v>9781877435126</v>
      </c>
      <c r="B641" s="213" t="s">
        <v>3078</v>
      </c>
      <c r="C641" s="225">
        <v>9.9499999999999993</v>
      </c>
      <c r="E641" s="279"/>
      <c r="F641" s="211"/>
      <c r="G641" s="279"/>
      <c r="H641" s="211"/>
      <c r="I641" s="211"/>
      <c r="J641" s="211"/>
      <c r="K641" s="211"/>
      <c r="L641" s="211"/>
      <c r="M641" s="211"/>
      <c r="N641" s="211"/>
      <c r="O641" s="211"/>
      <c r="P641" s="211"/>
      <c r="Q641" s="211"/>
      <c r="R641" s="211"/>
      <c r="S641" s="211"/>
      <c r="T641" s="211"/>
      <c r="U641" s="211"/>
      <c r="V641" s="211"/>
      <c r="W641" s="211"/>
      <c r="X641" s="211"/>
      <c r="Y641" s="211"/>
      <c r="Z641" s="211"/>
      <c r="AA641" s="211"/>
      <c r="AB641" s="211"/>
      <c r="AC641" s="211"/>
      <c r="AD641" s="211"/>
      <c r="AE641" s="211"/>
      <c r="AF641" s="211"/>
      <c r="AG641" s="211"/>
      <c r="AH641" s="211"/>
      <c r="AI641" s="211"/>
      <c r="AJ641" s="211"/>
      <c r="AK641" s="211"/>
      <c r="AL641" s="211"/>
      <c r="AM641" s="211"/>
      <c r="AN641" s="211"/>
      <c r="AO641" s="211"/>
      <c r="AP641" s="211"/>
      <c r="AQ641" s="211"/>
    </row>
    <row r="642" spans="1:43">
      <c r="A642" s="292">
        <v>9781877419447</v>
      </c>
      <c r="B642" s="213" t="s">
        <v>3079</v>
      </c>
      <c r="C642" s="225">
        <v>9.9499999999999993</v>
      </c>
      <c r="E642" s="279"/>
      <c r="F642" s="211"/>
      <c r="G642" s="279"/>
      <c r="H642" s="211"/>
      <c r="I642" s="211"/>
      <c r="J642" s="211"/>
      <c r="K642" s="211"/>
      <c r="L642" s="211"/>
      <c r="M642" s="211"/>
      <c r="N642" s="211"/>
      <c r="O642" s="211"/>
      <c r="P642" s="211"/>
      <c r="Q642" s="211"/>
      <c r="R642" s="211"/>
      <c r="S642" s="211"/>
      <c r="T642" s="211"/>
      <c r="U642" s="211"/>
      <c r="V642" s="211"/>
      <c r="W642" s="211"/>
      <c r="X642" s="211"/>
      <c r="Y642" s="211"/>
      <c r="Z642" s="211"/>
      <c r="AA642" s="211"/>
      <c r="AB642" s="211"/>
      <c r="AC642" s="211"/>
      <c r="AD642" s="211"/>
      <c r="AE642" s="211"/>
      <c r="AF642" s="211"/>
      <c r="AG642" s="211"/>
      <c r="AH642" s="211"/>
      <c r="AI642" s="211"/>
      <c r="AJ642" s="211"/>
      <c r="AK642" s="211"/>
      <c r="AL642" s="211"/>
      <c r="AM642" s="211"/>
      <c r="AN642" s="211"/>
      <c r="AO642" s="211"/>
      <c r="AP642" s="211"/>
      <c r="AQ642" s="211"/>
    </row>
    <row r="643" spans="1:43">
      <c r="A643" s="292">
        <v>9781877419423</v>
      </c>
      <c r="B643" s="213" t="s">
        <v>3080</v>
      </c>
      <c r="C643" s="225">
        <v>9.9499999999999993</v>
      </c>
      <c r="E643" s="279"/>
      <c r="F643" s="211"/>
      <c r="G643" s="279"/>
      <c r="H643" s="211"/>
      <c r="I643" s="211"/>
      <c r="J643" s="211"/>
      <c r="K643" s="211"/>
      <c r="L643" s="211"/>
      <c r="M643" s="211"/>
      <c r="N643" s="211"/>
      <c r="O643" s="211"/>
      <c r="P643" s="211"/>
      <c r="Q643" s="211"/>
      <c r="R643" s="211"/>
      <c r="S643" s="211"/>
      <c r="T643" s="211"/>
      <c r="U643" s="211"/>
      <c r="V643" s="211"/>
      <c r="W643" s="211"/>
      <c r="X643" s="211"/>
      <c r="Y643" s="211"/>
      <c r="Z643" s="211"/>
      <c r="AA643" s="211"/>
      <c r="AB643" s="211"/>
      <c r="AC643" s="211"/>
      <c r="AD643" s="211"/>
      <c r="AE643" s="211"/>
      <c r="AF643" s="211"/>
      <c r="AG643" s="211"/>
      <c r="AH643" s="211"/>
      <c r="AI643" s="211"/>
      <c r="AJ643" s="211"/>
      <c r="AK643" s="211"/>
      <c r="AL643" s="211"/>
      <c r="AM643" s="211"/>
      <c r="AN643" s="211"/>
      <c r="AO643" s="211"/>
      <c r="AP643" s="211"/>
      <c r="AQ643" s="211"/>
    </row>
    <row r="644" spans="1:43">
      <c r="A644" s="292">
        <v>9781877435133</v>
      </c>
      <c r="B644" s="213" t="s">
        <v>3081</v>
      </c>
      <c r="C644" s="225">
        <v>9.9499999999999993</v>
      </c>
      <c r="E644" s="279"/>
      <c r="F644" s="211"/>
      <c r="G644" s="279"/>
      <c r="H644" s="211"/>
      <c r="I644" s="211"/>
      <c r="J644" s="211"/>
      <c r="K644" s="211"/>
      <c r="L644" s="211"/>
      <c r="M644" s="211"/>
      <c r="N644" s="211"/>
      <c r="O644" s="211"/>
      <c r="P644" s="211"/>
      <c r="Q644" s="211"/>
      <c r="R644" s="211"/>
      <c r="S644" s="211"/>
      <c r="T644" s="211"/>
      <c r="U644" s="211"/>
      <c r="V644" s="211"/>
      <c r="W644" s="211"/>
      <c r="X644" s="211"/>
      <c r="Y644" s="211"/>
      <c r="Z644" s="211"/>
      <c r="AA644" s="211"/>
      <c r="AB644" s="211"/>
      <c r="AC644" s="211"/>
      <c r="AD644" s="211"/>
      <c r="AE644" s="211"/>
      <c r="AF644" s="211"/>
      <c r="AG644" s="211"/>
      <c r="AH644" s="211"/>
      <c r="AI644" s="211"/>
      <c r="AJ644" s="211"/>
      <c r="AK644" s="211"/>
      <c r="AL644" s="211"/>
      <c r="AM644" s="211"/>
      <c r="AN644" s="211"/>
      <c r="AO644" s="211"/>
      <c r="AP644" s="211"/>
      <c r="AQ644" s="211"/>
    </row>
    <row r="645" spans="1:43">
      <c r="A645" s="292">
        <v>9781877435102</v>
      </c>
      <c r="B645" s="213" t="s">
        <v>3082</v>
      </c>
      <c r="C645" s="225">
        <v>9.9499999999999993</v>
      </c>
      <c r="E645" s="279"/>
      <c r="F645" s="211"/>
      <c r="G645" s="279"/>
      <c r="H645" s="211"/>
      <c r="I645" s="211"/>
      <c r="J645" s="211"/>
      <c r="K645" s="211"/>
      <c r="L645" s="211"/>
      <c r="M645" s="211"/>
      <c r="N645" s="211"/>
      <c r="O645" s="211"/>
      <c r="P645" s="211"/>
      <c r="Q645" s="211"/>
      <c r="R645" s="211"/>
      <c r="S645" s="211"/>
      <c r="T645" s="211"/>
      <c r="U645" s="211"/>
      <c r="V645" s="211"/>
      <c r="W645" s="211"/>
      <c r="X645" s="211"/>
      <c r="Y645" s="211"/>
      <c r="Z645" s="211"/>
      <c r="AA645" s="211"/>
      <c r="AB645" s="211"/>
      <c r="AC645" s="211"/>
      <c r="AD645" s="211"/>
      <c r="AE645" s="211"/>
      <c r="AF645" s="211"/>
      <c r="AG645" s="211"/>
      <c r="AH645" s="211"/>
      <c r="AI645" s="211"/>
      <c r="AJ645" s="211"/>
      <c r="AK645" s="211"/>
      <c r="AL645" s="211"/>
      <c r="AM645" s="211"/>
      <c r="AN645" s="211"/>
      <c r="AO645" s="211"/>
      <c r="AP645" s="211"/>
      <c r="AQ645" s="211"/>
    </row>
    <row r="646" spans="1:43">
      <c r="A646" s="292">
        <v>9781877419454</v>
      </c>
      <c r="B646" s="213" t="s">
        <v>3083</v>
      </c>
      <c r="C646" s="225">
        <v>9.9499999999999993</v>
      </c>
      <c r="E646" s="279"/>
      <c r="F646" s="211"/>
      <c r="G646" s="279"/>
      <c r="H646" s="211"/>
      <c r="I646" s="211"/>
      <c r="J646" s="211"/>
      <c r="K646" s="211"/>
      <c r="L646" s="211"/>
      <c r="M646" s="211"/>
      <c r="N646" s="211"/>
      <c r="O646" s="211"/>
      <c r="P646" s="211"/>
      <c r="Q646" s="211"/>
      <c r="R646" s="211"/>
      <c r="S646" s="211"/>
      <c r="T646" s="211"/>
      <c r="U646" s="211"/>
      <c r="V646" s="211"/>
      <c r="W646" s="211"/>
      <c r="X646" s="211"/>
      <c r="Y646" s="211"/>
      <c r="Z646" s="211"/>
      <c r="AA646" s="211"/>
      <c r="AB646" s="211"/>
      <c r="AC646" s="211"/>
      <c r="AD646" s="211"/>
      <c r="AE646" s="211"/>
      <c r="AF646" s="211"/>
      <c r="AG646" s="211"/>
      <c r="AH646" s="211"/>
      <c r="AI646" s="211"/>
      <c r="AJ646" s="211"/>
      <c r="AK646" s="211"/>
      <c r="AL646" s="211"/>
      <c r="AM646" s="211"/>
      <c r="AN646" s="211"/>
      <c r="AO646" s="211"/>
      <c r="AP646" s="211"/>
      <c r="AQ646" s="211"/>
    </row>
    <row r="647" spans="1:43">
      <c r="A647" s="292">
        <v>9781877435119</v>
      </c>
      <c r="B647" s="213" t="s">
        <v>3084</v>
      </c>
      <c r="C647" s="225">
        <v>9.9499999999999993</v>
      </c>
      <c r="E647" s="279"/>
      <c r="F647" s="211"/>
      <c r="G647" s="279"/>
      <c r="H647" s="211"/>
      <c r="I647" s="211"/>
      <c r="J647" s="211"/>
      <c r="K647" s="211"/>
      <c r="L647" s="211"/>
      <c r="M647" s="211"/>
      <c r="N647" s="211"/>
      <c r="O647" s="211"/>
      <c r="P647" s="211"/>
      <c r="Q647" s="211"/>
      <c r="R647" s="211"/>
      <c r="S647" s="211"/>
      <c r="T647" s="211"/>
      <c r="U647" s="211"/>
      <c r="V647" s="211"/>
      <c r="W647" s="211"/>
      <c r="X647" s="211"/>
      <c r="Y647" s="211"/>
      <c r="Z647" s="211"/>
      <c r="AA647" s="211"/>
      <c r="AB647" s="211"/>
      <c r="AC647" s="211"/>
      <c r="AD647" s="211"/>
      <c r="AE647" s="211"/>
      <c r="AF647" s="211"/>
      <c r="AG647" s="211"/>
      <c r="AH647" s="211"/>
      <c r="AI647" s="211"/>
      <c r="AJ647" s="211"/>
      <c r="AK647" s="211"/>
      <c r="AL647" s="211"/>
      <c r="AM647" s="211"/>
      <c r="AN647" s="211"/>
      <c r="AO647" s="211"/>
      <c r="AP647" s="211"/>
      <c r="AQ647" s="211"/>
    </row>
    <row r="648" spans="1:43">
      <c r="A648" s="293">
        <v>9781877419430</v>
      </c>
      <c r="B648" s="219" t="s">
        <v>337</v>
      </c>
      <c r="C648" s="225">
        <v>9.9499999999999993</v>
      </c>
      <c r="E648" s="279"/>
      <c r="F648" s="211"/>
      <c r="G648" s="279"/>
      <c r="H648" s="211"/>
      <c r="I648" s="211"/>
      <c r="J648" s="211"/>
      <c r="K648" s="211"/>
      <c r="L648" s="211"/>
      <c r="M648" s="211"/>
      <c r="N648" s="211"/>
      <c r="O648" s="211"/>
      <c r="P648" s="211"/>
      <c r="Q648" s="211"/>
      <c r="R648" s="211"/>
      <c r="S648" s="211"/>
      <c r="T648" s="211"/>
      <c r="U648" s="211"/>
      <c r="V648" s="211"/>
      <c r="W648" s="211"/>
      <c r="X648" s="211"/>
      <c r="Y648" s="211"/>
      <c r="Z648" s="211"/>
      <c r="AA648" s="211"/>
      <c r="AB648" s="211"/>
      <c r="AC648" s="211"/>
      <c r="AD648" s="211"/>
      <c r="AE648" s="211"/>
      <c r="AF648" s="211"/>
      <c r="AG648" s="211"/>
      <c r="AH648" s="211"/>
      <c r="AI648" s="211"/>
      <c r="AJ648" s="211"/>
      <c r="AK648" s="211"/>
      <c r="AL648" s="211"/>
      <c r="AM648" s="211"/>
      <c r="AN648" s="211"/>
      <c r="AO648" s="211"/>
      <c r="AP648" s="211"/>
      <c r="AQ648" s="211"/>
    </row>
    <row r="649" spans="1:43">
      <c r="A649" s="289"/>
      <c r="B649" s="250"/>
      <c r="C649" s="251"/>
      <c r="D649" s="252"/>
      <c r="E649" s="280"/>
      <c r="F649" s="252"/>
      <c r="G649" s="280"/>
      <c r="H649" s="252"/>
      <c r="I649" s="252"/>
      <c r="J649" s="252"/>
      <c r="K649" s="252"/>
      <c r="L649" s="252"/>
      <c r="M649" s="252"/>
      <c r="N649" s="252"/>
      <c r="O649" s="252"/>
      <c r="P649" s="252"/>
      <c r="Q649" s="252"/>
      <c r="R649" s="252"/>
      <c r="S649" s="252"/>
      <c r="T649" s="252"/>
      <c r="U649" s="252"/>
      <c r="V649" s="252"/>
      <c r="W649" s="252"/>
      <c r="X649" s="252"/>
      <c r="Y649" s="252"/>
      <c r="Z649" s="252"/>
      <c r="AA649" s="252"/>
      <c r="AB649" s="252"/>
      <c r="AC649" s="252"/>
      <c r="AD649" s="252"/>
      <c r="AE649" s="252"/>
      <c r="AF649" s="252"/>
      <c r="AG649" s="252"/>
      <c r="AH649" s="252"/>
      <c r="AI649" s="252"/>
      <c r="AJ649" s="252"/>
      <c r="AK649" s="252"/>
      <c r="AL649" s="252"/>
      <c r="AM649" s="252"/>
      <c r="AN649" s="252"/>
      <c r="AO649" s="252"/>
      <c r="AP649" s="252"/>
      <c r="AQ649" s="252"/>
    </row>
    <row r="650" spans="1:43" ht="11.25" customHeight="1">
      <c r="A650" s="296">
        <v>9781877490620</v>
      </c>
      <c r="B650" s="221" t="s">
        <v>3085</v>
      </c>
      <c r="C650" s="226">
        <v>76.95</v>
      </c>
    </row>
    <row r="651" spans="1:43">
      <c r="A651" s="292">
        <v>9781877490347</v>
      </c>
      <c r="B651" s="213" t="s">
        <v>3086</v>
      </c>
      <c r="C651" s="225">
        <v>9.9499999999999993</v>
      </c>
      <c r="E651" s="279"/>
      <c r="F651" s="211"/>
      <c r="G651" s="279"/>
      <c r="H651" s="211"/>
      <c r="I651" s="211"/>
      <c r="J651" s="211"/>
      <c r="K651" s="211"/>
      <c r="L651" s="211"/>
      <c r="M651" s="211"/>
      <c r="N651" s="211"/>
      <c r="O651" s="211"/>
      <c r="P651" s="211"/>
      <c r="Q651" s="211"/>
      <c r="R651" s="211"/>
      <c r="S651" s="211"/>
      <c r="T651" s="211"/>
      <c r="U651" s="211"/>
      <c r="V651" s="211"/>
      <c r="W651" s="211"/>
      <c r="X651" s="211"/>
      <c r="Y651" s="211"/>
      <c r="Z651" s="211"/>
      <c r="AA651" s="211"/>
      <c r="AB651" s="211"/>
      <c r="AC651" s="211"/>
      <c r="AD651" s="211"/>
      <c r="AE651" s="211"/>
      <c r="AF651" s="211"/>
      <c r="AG651" s="211"/>
      <c r="AH651" s="211"/>
      <c r="AI651" s="211"/>
      <c r="AJ651" s="211"/>
      <c r="AK651" s="211"/>
      <c r="AL651" s="211"/>
      <c r="AM651" s="211"/>
      <c r="AN651" s="211"/>
      <c r="AO651" s="211"/>
      <c r="AP651" s="211"/>
      <c r="AQ651" s="211"/>
    </row>
    <row r="652" spans="1:43">
      <c r="A652" s="292">
        <v>9781877490323</v>
      </c>
      <c r="B652" s="213" t="s">
        <v>3087</v>
      </c>
      <c r="C652" s="225">
        <v>9.9499999999999993</v>
      </c>
      <c r="E652" s="279"/>
      <c r="F652" s="211"/>
      <c r="G652" s="279"/>
      <c r="H652" s="211"/>
      <c r="I652" s="211"/>
      <c r="J652" s="211"/>
      <c r="K652" s="211"/>
      <c r="L652" s="211"/>
      <c r="M652" s="211"/>
      <c r="N652" s="211"/>
      <c r="O652" s="211"/>
      <c r="P652" s="211"/>
      <c r="Q652" s="211"/>
      <c r="R652" s="211"/>
      <c r="S652" s="211"/>
      <c r="T652" s="211"/>
      <c r="U652" s="211"/>
      <c r="V652" s="211"/>
      <c r="W652" s="211"/>
      <c r="X652" s="211"/>
      <c r="Y652" s="211"/>
      <c r="Z652" s="211"/>
      <c r="AA652" s="211"/>
      <c r="AB652" s="211"/>
      <c r="AC652" s="211"/>
      <c r="AD652" s="211"/>
      <c r="AE652" s="211"/>
      <c r="AF652" s="211"/>
      <c r="AG652" s="211"/>
      <c r="AH652" s="211"/>
      <c r="AI652" s="211"/>
      <c r="AJ652" s="211"/>
      <c r="AK652" s="211"/>
      <c r="AL652" s="211"/>
      <c r="AM652" s="211"/>
      <c r="AN652" s="211"/>
      <c r="AO652" s="211"/>
      <c r="AP652" s="211"/>
      <c r="AQ652" s="211"/>
    </row>
    <row r="653" spans="1:43">
      <c r="A653" s="292">
        <v>9781877490361</v>
      </c>
      <c r="B653" s="213" t="s">
        <v>3088</v>
      </c>
      <c r="C653" s="225">
        <v>9.9499999999999993</v>
      </c>
      <c r="E653" s="279"/>
      <c r="F653" s="211"/>
      <c r="G653" s="279"/>
      <c r="H653" s="211"/>
      <c r="I653" s="211"/>
      <c r="J653" s="211"/>
      <c r="K653" s="211"/>
      <c r="L653" s="211"/>
      <c r="M653" s="211"/>
      <c r="N653" s="211"/>
      <c r="O653" s="211"/>
      <c r="P653" s="211"/>
      <c r="Q653" s="211"/>
      <c r="R653" s="211"/>
      <c r="S653" s="211"/>
      <c r="T653" s="211"/>
      <c r="U653" s="211"/>
      <c r="V653" s="211"/>
      <c r="W653" s="211"/>
      <c r="X653" s="211"/>
      <c r="Y653" s="211"/>
      <c r="Z653" s="211"/>
      <c r="AA653" s="211"/>
      <c r="AB653" s="211"/>
      <c r="AC653" s="211"/>
      <c r="AD653" s="211"/>
      <c r="AE653" s="211"/>
      <c r="AF653" s="211"/>
      <c r="AG653" s="211"/>
      <c r="AH653" s="211"/>
      <c r="AI653" s="211"/>
      <c r="AJ653" s="211"/>
      <c r="AK653" s="211"/>
      <c r="AL653" s="211"/>
      <c r="AM653" s="211"/>
      <c r="AN653" s="211"/>
      <c r="AO653" s="211"/>
      <c r="AP653" s="211"/>
      <c r="AQ653" s="211"/>
    </row>
    <row r="654" spans="1:43">
      <c r="A654" s="292">
        <v>9781877490316</v>
      </c>
      <c r="B654" s="213" t="s">
        <v>3089</v>
      </c>
      <c r="C654" s="225">
        <v>9.9499999999999993</v>
      </c>
      <c r="E654" s="279"/>
      <c r="F654" s="211"/>
      <c r="G654" s="279"/>
      <c r="H654" s="211"/>
      <c r="I654" s="211"/>
      <c r="J654" s="211"/>
      <c r="K654" s="211"/>
      <c r="L654" s="211"/>
      <c r="M654" s="211"/>
      <c r="N654" s="211"/>
      <c r="O654" s="211"/>
      <c r="P654" s="211"/>
      <c r="Q654" s="211"/>
      <c r="R654" s="211"/>
      <c r="S654" s="211"/>
      <c r="T654" s="211"/>
      <c r="U654" s="211"/>
      <c r="V654" s="211"/>
      <c r="W654" s="211"/>
      <c r="X654" s="211"/>
      <c r="Y654" s="211"/>
      <c r="Z654" s="211"/>
      <c r="AA654" s="211"/>
      <c r="AB654" s="211"/>
      <c r="AC654" s="211"/>
      <c r="AD654" s="211"/>
      <c r="AE654" s="211"/>
      <c r="AF654" s="211"/>
      <c r="AG654" s="211"/>
      <c r="AH654" s="211"/>
      <c r="AI654" s="211"/>
      <c r="AJ654" s="211"/>
      <c r="AK654" s="211"/>
      <c r="AL654" s="211"/>
      <c r="AM654" s="211"/>
      <c r="AN654" s="211"/>
      <c r="AO654" s="211"/>
      <c r="AP654" s="211"/>
      <c r="AQ654" s="211"/>
    </row>
    <row r="655" spans="1:43">
      <c r="A655" s="292">
        <v>9781877490385</v>
      </c>
      <c r="B655" s="213" t="s">
        <v>3090</v>
      </c>
      <c r="C655" s="225">
        <v>9.9499999999999993</v>
      </c>
      <c r="E655" s="279"/>
      <c r="F655" s="211"/>
      <c r="G655" s="279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1"/>
      <c r="AL655" s="211"/>
      <c r="AM655" s="211"/>
      <c r="AN655" s="211"/>
      <c r="AO655" s="211"/>
      <c r="AP655" s="211"/>
      <c r="AQ655" s="211"/>
    </row>
    <row r="656" spans="1:43">
      <c r="A656" s="292">
        <v>9781877490354</v>
      </c>
      <c r="B656" s="213" t="s">
        <v>3091</v>
      </c>
      <c r="C656" s="225">
        <v>9.9499999999999993</v>
      </c>
      <c r="E656" s="279"/>
      <c r="F656" s="211"/>
      <c r="G656" s="279"/>
      <c r="H656" s="211"/>
      <c r="I656" s="211"/>
      <c r="J656" s="211"/>
      <c r="K656" s="211"/>
      <c r="L656" s="211"/>
      <c r="M656" s="211"/>
      <c r="N656" s="211"/>
      <c r="O656" s="211"/>
      <c r="P656" s="211"/>
      <c r="Q656" s="211"/>
      <c r="R656" s="211"/>
      <c r="S656" s="211"/>
      <c r="T656" s="211"/>
      <c r="U656" s="211"/>
      <c r="V656" s="211"/>
      <c r="W656" s="211"/>
      <c r="X656" s="211"/>
      <c r="Y656" s="211"/>
      <c r="Z656" s="211"/>
      <c r="AA656" s="211"/>
      <c r="AB656" s="211"/>
      <c r="AC656" s="211"/>
      <c r="AD656" s="211"/>
      <c r="AE656" s="211"/>
      <c r="AF656" s="211"/>
      <c r="AG656" s="211"/>
      <c r="AH656" s="211"/>
      <c r="AI656" s="211"/>
      <c r="AJ656" s="211"/>
      <c r="AK656" s="211"/>
      <c r="AL656" s="211"/>
      <c r="AM656" s="211"/>
      <c r="AN656" s="211"/>
      <c r="AO656" s="211"/>
      <c r="AP656" s="211"/>
      <c r="AQ656" s="211"/>
    </row>
    <row r="657" spans="1:43">
      <c r="A657" s="292">
        <v>9781877490330</v>
      </c>
      <c r="B657" s="213" t="s">
        <v>3092</v>
      </c>
      <c r="C657" s="225">
        <v>9.9499999999999993</v>
      </c>
      <c r="E657" s="279"/>
      <c r="F657" s="211"/>
      <c r="G657" s="279"/>
      <c r="H657" s="211"/>
      <c r="I657" s="211"/>
      <c r="J657" s="211"/>
      <c r="K657" s="211"/>
      <c r="L657" s="211"/>
      <c r="M657" s="211"/>
      <c r="N657" s="211"/>
      <c r="O657" s="211"/>
      <c r="P657" s="211"/>
      <c r="Q657" s="211"/>
      <c r="R657" s="211"/>
      <c r="S657" s="211"/>
      <c r="T657" s="211"/>
      <c r="U657" s="211"/>
      <c r="V657" s="211"/>
      <c r="W657" s="211"/>
      <c r="X657" s="211"/>
      <c r="Y657" s="211"/>
      <c r="Z657" s="211"/>
      <c r="AA657" s="211"/>
      <c r="AB657" s="211"/>
      <c r="AC657" s="211"/>
      <c r="AD657" s="211"/>
      <c r="AE657" s="211"/>
      <c r="AF657" s="211"/>
      <c r="AG657" s="211"/>
      <c r="AH657" s="211"/>
      <c r="AI657" s="211"/>
      <c r="AJ657" s="211"/>
      <c r="AK657" s="211"/>
      <c r="AL657" s="211"/>
      <c r="AM657" s="211"/>
      <c r="AN657" s="211"/>
      <c r="AO657" s="211"/>
      <c r="AP657" s="211"/>
      <c r="AQ657" s="211"/>
    </row>
    <row r="658" spans="1:43">
      <c r="A658" s="293">
        <v>9781877490378</v>
      </c>
      <c r="B658" s="219" t="s">
        <v>3093</v>
      </c>
      <c r="C658" s="225">
        <v>9.9499999999999993</v>
      </c>
      <c r="E658" s="279"/>
      <c r="F658" s="211"/>
      <c r="G658" s="279"/>
      <c r="H658" s="211"/>
      <c r="I658" s="211"/>
      <c r="J658" s="211"/>
      <c r="K658" s="211"/>
      <c r="L658" s="211"/>
      <c r="M658" s="211"/>
      <c r="N658" s="211"/>
      <c r="O658" s="211"/>
      <c r="P658" s="211"/>
      <c r="Q658" s="211"/>
      <c r="R658" s="211"/>
      <c r="S658" s="211"/>
      <c r="T658" s="211"/>
      <c r="U658" s="211"/>
      <c r="V658" s="211"/>
      <c r="W658" s="211"/>
      <c r="X658" s="211"/>
      <c r="Y658" s="211"/>
      <c r="Z658" s="211"/>
      <c r="AA658" s="211"/>
      <c r="AB658" s="211"/>
      <c r="AC658" s="211"/>
      <c r="AD658" s="211"/>
      <c r="AE658" s="211"/>
      <c r="AF658" s="211"/>
      <c r="AG658" s="211"/>
      <c r="AH658" s="211"/>
      <c r="AI658" s="211"/>
      <c r="AJ658" s="211"/>
      <c r="AK658" s="211"/>
      <c r="AL658" s="211"/>
      <c r="AM658" s="211"/>
      <c r="AN658" s="211"/>
      <c r="AO658" s="211"/>
      <c r="AP658" s="211"/>
      <c r="AQ658" s="211"/>
    </row>
    <row r="659" spans="1:43">
      <c r="A659" s="289"/>
      <c r="B659" s="250"/>
      <c r="C659" s="251"/>
      <c r="D659" s="252"/>
      <c r="E659" s="280"/>
      <c r="F659" s="252"/>
      <c r="G659" s="280"/>
      <c r="H659" s="252"/>
      <c r="I659" s="252"/>
      <c r="J659" s="252"/>
      <c r="K659" s="252"/>
      <c r="L659" s="252"/>
      <c r="M659" s="252"/>
      <c r="N659" s="252"/>
      <c r="O659" s="252"/>
      <c r="P659" s="252"/>
      <c r="Q659" s="252"/>
      <c r="R659" s="252"/>
      <c r="S659" s="252"/>
      <c r="T659" s="252"/>
      <c r="U659" s="252"/>
      <c r="V659" s="252"/>
      <c r="W659" s="252"/>
      <c r="X659" s="252"/>
      <c r="Y659" s="252"/>
      <c r="Z659" s="252"/>
      <c r="AA659" s="252"/>
      <c r="AB659" s="252"/>
      <c r="AC659" s="252"/>
      <c r="AD659" s="252"/>
      <c r="AE659" s="252"/>
      <c r="AF659" s="252"/>
      <c r="AG659" s="252"/>
      <c r="AH659" s="252"/>
      <c r="AI659" s="252"/>
      <c r="AJ659" s="252"/>
      <c r="AK659" s="252"/>
      <c r="AL659" s="252"/>
      <c r="AM659" s="252"/>
      <c r="AN659" s="252"/>
      <c r="AO659" s="252"/>
      <c r="AP659" s="252"/>
      <c r="AQ659" s="252"/>
    </row>
    <row r="660" spans="1:43" ht="11.25" customHeight="1">
      <c r="A660" s="296">
        <v>9781776541850</v>
      </c>
      <c r="B660" s="221" t="s">
        <v>3094</v>
      </c>
      <c r="C660" s="226">
        <v>76.95</v>
      </c>
    </row>
    <row r="661" spans="1:43">
      <c r="A661" s="292">
        <v>9781776541768</v>
      </c>
      <c r="B661" s="213" t="s">
        <v>3095</v>
      </c>
      <c r="C661" s="225">
        <v>9.9499999999999993</v>
      </c>
      <c r="E661" s="279"/>
      <c r="F661" s="211"/>
      <c r="G661" s="279"/>
      <c r="H661" s="211"/>
      <c r="I661" s="211"/>
      <c r="J661" s="211"/>
      <c r="K661" s="211"/>
      <c r="L661" s="211"/>
      <c r="M661" s="211"/>
      <c r="N661" s="211"/>
      <c r="O661" s="211"/>
      <c r="P661" s="211"/>
      <c r="Q661" s="211"/>
      <c r="R661" s="211"/>
      <c r="S661" s="211"/>
      <c r="T661" s="211"/>
      <c r="U661" s="211"/>
      <c r="V661" s="211"/>
      <c r="W661" s="211"/>
      <c r="X661" s="211"/>
      <c r="Y661" s="211"/>
      <c r="Z661" s="211"/>
      <c r="AA661" s="211"/>
      <c r="AB661" s="211"/>
      <c r="AC661" s="211"/>
      <c r="AD661" s="211"/>
      <c r="AE661" s="211"/>
      <c r="AF661" s="211"/>
      <c r="AG661" s="211"/>
      <c r="AH661" s="211"/>
      <c r="AI661" s="211"/>
      <c r="AJ661" s="211"/>
      <c r="AK661" s="211"/>
      <c r="AL661" s="211"/>
      <c r="AM661" s="211"/>
      <c r="AN661" s="211"/>
      <c r="AO661" s="211"/>
      <c r="AP661" s="211"/>
      <c r="AQ661" s="211"/>
    </row>
    <row r="662" spans="1:43">
      <c r="A662" s="292">
        <v>9781776541775</v>
      </c>
      <c r="B662" s="213" t="s">
        <v>3096</v>
      </c>
      <c r="C662" s="225">
        <v>9.9499999999999993</v>
      </c>
      <c r="E662" s="279"/>
      <c r="F662" s="211"/>
      <c r="G662" s="279"/>
      <c r="H662" s="211"/>
      <c r="I662" s="211"/>
      <c r="J662" s="211"/>
      <c r="K662" s="211"/>
      <c r="L662" s="211"/>
      <c r="M662" s="211"/>
      <c r="N662" s="211"/>
      <c r="O662" s="211"/>
      <c r="P662" s="211"/>
      <c r="Q662" s="211"/>
      <c r="R662" s="211"/>
      <c r="S662" s="211"/>
      <c r="T662" s="211"/>
      <c r="U662" s="211"/>
      <c r="V662" s="211"/>
      <c r="W662" s="211"/>
      <c r="X662" s="211"/>
      <c r="Y662" s="211"/>
      <c r="Z662" s="211"/>
      <c r="AA662" s="211"/>
      <c r="AB662" s="211"/>
      <c r="AC662" s="211"/>
      <c r="AD662" s="211"/>
      <c r="AE662" s="211"/>
      <c r="AF662" s="211"/>
      <c r="AG662" s="211"/>
      <c r="AH662" s="211"/>
      <c r="AI662" s="211"/>
      <c r="AJ662" s="211"/>
      <c r="AK662" s="211"/>
      <c r="AL662" s="211"/>
      <c r="AM662" s="211"/>
      <c r="AN662" s="211"/>
      <c r="AO662" s="211"/>
      <c r="AP662" s="211"/>
      <c r="AQ662" s="211"/>
    </row>
    <row r="663" spans="1:43">
      <c r="A663" s="292">
        <v>9781776541782</v>
      </c>
      <c r="B663" s="213" t="s">
        <v>3097</v>
      </c>
      <c r="C663" s="225">
        <v>9.9499999999999993</v>
      </c>
      <c r="E663" s="279"/>
      <c r="F663" s="211"/>
      <c r="G663" s="279"/>
      <c r="H663" s="211"/>
      <c r="I663" s="211"/>
      <c r="J663" s="211"/>
      <c r="K663" s="211"/>
      <c r="L663" s="211"/>
      <c r="M663" s="211"/>
      <c r="N663" s="211"/>
      <c r="O663" s="211"/>
      <c r="P663" s="211"/>
      <c r="Q663" s="211"/>
      <c r="R663" s="211"/>
      <c r="S663" s="211"/>
      <c r="T663" s="211"/>
      <c r="U663" s="211"/>
      <c r="V663" s="211"/>
      <c r="W663" s="211"/>
      <c r="X663" s="211"/>
      <c r="Y663" s="211"/>
      <c r="Z663" s="211"/>
      <c r="AA663" s="211"/>
      <c r="AB663" s="211"/>
      <c r="AC663" s="211"/>
      <c r="AD663" s="211"/>
      <c r="AE663" s="211"/>
      <c r="AF663" s="211"/>
      <c r="AG663" s="211"/>
      <c r="AH663" s="211"/>
      <c r="AI663" s="211"/>
      <c r="AJ663" s="211"/>
      <c r="AK663" s="211"/>
      <c r="AL663" s="211"/>
      <c r="AM663" s="211"/>
      <c r="AN663" s="211"/>
      <c r="AO663" s="211"/>
      <c r="AP663" s="211"/>
      <c r="AQ663" s="211"/>
    </row>
    <row r="664" spans="1:43">
      <c r="A664" s="299">
        <v>9781776541799</v>
      </c>
      <c r="B664" s="213" t="s">
        <v>3098</v>
      </c>
      <c r="C664" s="225">
        <v>9.9499999999999993</v>
      </c>
      <c r="E664" s="318"/>
      <c r="F664" s="211"/>
      <c r="G664" s="279"/>
      <c r="H664" s="211"/>
      <c r="I664" s="211"/>
      <c r="J664" s="211"/>
      <c r="K664" s="211"/>
      <c r="L664" s="211"/>
      <c r="M664" s="211"/>
      <c r="N664" s="211"/>
      <c r="O664" s="211"/>
      <c r="P664" s="211"/>
      <c r="Q664" s="211"/>
      <c r="R664" s="211"/>
      <c r="S664" s="211"/>
      <c r="T664" s="211"/>
      <c r="U664" s="211"/>
      <c r="V664" s="211"/>
      <c r="W664" s="211"/>
      <c r="X664" s="211"/>
      <c r="Y664" s="211"/>
      <c r="Z664" s="211"/>
      <c r="AA664" s="211"/>
      <c r="AB664" s="211"/>
      <c r="AC664" s="211"/>
      <c r="AD664" s="211"/>
      <c r="AE664" s="211"/>
      <c r="AF664" s="211"/>
      <c r="AG664" s="211"/>
      <c r="AH664" s="211"/>
      <c r="AI664" s="211"/>
      <c r="AJ664" s="211"/>
      <c r="AK664" s="211"/>
      <c r="AL664" s="211"/>
      <c r="AM664" s="211"/>
      <c r="AN664" s="211"/>
      <c r="AO664" s="211"/>
      <c r="AP664" s="211"/>
      <c r="AQ664" s="211"/>
    </row>
    <row r="665" spans="1:43">
      <c r="A665" s="292">
        <v>9781776541805</v>
      </c>
      <c r="B665" s="213" t="s">
        <v>3099</v>
      </c>
      <c r="C665" s="225">
        <v>9.9499999999999993</v>
      </c>
      <c r="E665" s="279"/>
      <c r="F665" s="211"/>
      <c r="G665" s="279"/>
      <c r="H665" s="211"/>
      <c r="I665" s="211"/>
      <c r="J665" s="211"/>
      <c r="K665" s="211"/>
      <c r="L665" s="211"/>
      <c r="M665" s="211"/>
      <c r="N665" s="211"/>
      <c r="O665" s="211"/>
      <c r="P665" s="211"/>
      <c r="Q665" s="211"/>
      <c r="R665" s="211"/>
      <c r="S665" s="211"/>
      <c r="T665" s="211"/>
      <c r="U665" s="211"/>
      <c r="V665" s="211"/>
      <c r="W665" s="211"/>
      <c r="X665" s="211"/>
      <c r="Y665" s="211"/>
      <c r="Z665" s="211"/>
      <c r="AA665" s="211"/>
      <c r="AB665" s="211"/>
      <c r="AC665" s="211"/>
      <c r="AD665" s="211"/>
      <c r="AE665" s="211"/>
      <c r="AF665" s="211"/>
      <c r="AG665" s="211"/>
      <c r="AH665" s="211"/>
      <c r="AI665" s="211"/>
      <c r="AJ665" s="211"/>
      <c r="AK665" s="211"/>
      <c r="AL665" s="211"/>
      <c r="AM665" s="211"/>
      <c r="AN665" s="211"/>
      <c r="AO665" s="211"/>
      <c r="AP665" s="211"/>
      <c r="AQ665" s="211"/>
    </row>
    <row r="666" spans="1:43">
      <c r="A666" s="292">
        <v>9781776541812</v>
      </c>
      <c r="B666" s="213" t="s">
        <v>1073</v>
      </c>
      <c r="C666" s="225">
        <v>9.9499999999999993</v>
      </c>
      <c r="E666" s="279"/>
      <c r="F666" s="211"/>
      <c r="G666" s="279"/>
      <c r="H666" s="211"/>
      <c r="I666" s="211"/>
      <c r="J666" s="211"/>
      <c r="K666" s="211"/>
      <c r="L666" s="211"/>
      <c r="M666" s="211"/>
      <c r="N666" s="211"/>
      <c r="O666" s="211"/>
      <c r="P666" s="211"/>
      <c r="Q666" s="211"/>
      <c r="R666" s="211"/>
      <c r="S666" s="211"/>
      <c r="T666" s="211"/>
      <c r="U666" s="211"/>
      <c r="V666" s="211"/>
      <c r="W666" s="211"/>
      <c r="X666" s="211"/>
      <c r="Y666" s="211"/>
      <c r="Z666" s="211"/>
      <c r="AA666" s="211"/>
      <c r="AB666" s="211"/>
      <c r="AC666" s="211"/>
      <c r="AD666" s="211"/>
      <c r="AE666" s="211"/>
      <c r="AF666" s="211"/>
      <c r="AG666" s="211"/>
      <c r="AH666" s="211"/>
      <c r="AI666" s="211"/>
      <c r="AJ666" s="211"/>
      <c r="AK666" s="211"/>
      <c r="AL666" s="211"/>
      <c r="AM666" s="211"/>
      <c r="AN666" s="211"/>
      <c r="AO666" s="211"/>
      <c r="AP666" s="211"/>
      <c r="AQ666" s="211"/>
    </row>
    <row r="667" spans="1:43">
      <c r="A667" s="292">
        <v>9781776541829</v>
      </c>
      <c r="B667" s="213" t="s">
        <v>3100</v>
      </c>
      <c r="C667" s="225">
        <v>9.9499999999999993</v>
      </c>
      <c r="E667" s="279"/>
      <c r="F667" s="211"/>
      <c r="G667" s="279"/>
      <c r="H667" s="211"/>
      <c r="I667" s="211"/>
      <c r="J667" s="211"/>
      <c r="K667" s="211"/>
      <c r="L667" s="211"/>
      <c r="M667" s="211"/>
      <c r="N667" s="211"/>
      <c r="O667" s="211"/>
      <c r="P667" s="211"/>
      <c r="Q667" s="211"/>
      <c r="R667" s="211"/>
      <c r="S667" s="211"/>
      <c r="T667" s="211"/>
      <c r="U667" s="211"/>
      <c r="V667" s="211"/>
      <c r="W667" s="211"/>
      <c r="X667" s="211"/>
      <c r="Y667" s="211"/>
      <c r="Z667" s="211"/>
      <c r="AA667" s="211"/>
      <c r="AB667" s="211"/>
      <c r="AC667" s="211"/>
      <c r="AD667" s="211"/>
      <c r="AE667" s="211"/>
      <c r="AF667" s="211"/>
      <c r="AG667" s="211"/>
      <c r="AH667" s="211"/>
      <c r="AI667" s="211"/>
      <c r="AJ667" s="211"/>
      <c r="AK667" s="211"/>
      <c r="AL667" s="211"/>
      <c r="AM667" s="211"/>
      <c r="AN667" s="211"/>
      <c r="AO667" s="211"/>
      <c r="AP667" s="211"/>
      <c r="AQ667" s="211"/>
    </row>
    <row r="668" spans="1:43">
      <c r="A668" s="293">
        <v>9781776541836</v>
      </c>
      <c r="B668" s="219" t="s">
        <v>3101</v>
      </c>
      <c r="C668" s="225">
        <v>9.9499999999999993</v>
      </c>
      <c r="E668" s="279"/>
      <c r="F668" s="211"/>
      <c r="G668" s="279"/>
      <c r="H668" s="211"/>
      <c r="I668" s="211"/>
      <c r="J668" s="211"/>
      <c r="K668" s="211"/>
      <c r="L668" s="211"/>
      <c r="M668" s="211"/>
      <c r="N668" s="211"/>
      <c r="O668" s="211"/>
      <c r="P668" s="211"/>
      <c r="Q668" s="211"/>
      <c r="R668" s="211"/>
      <c r="S668" s="211"/>
      <c r="T668" s="211"/>
      <c r="U668" s="211"/>
      <c r="V668" s="211"/>
      <c r="W668" s="211"/>
      <c r="X668" s="211"/>
      <c r="Y668" s="211"/>
      <c r="Z668" s="211"/>
      <c r="AA668" s="211"/>
      <c r="AB668" s="211"/>
      <c r="AC668" s="211"/>
      <c r="AD668" s="211"/>
      <c r="AE668" s="211"/>
      <c r="AF668" s="211"/>
      <c r="AG668" s="211"/>
      <c r="AH668" s="211"/>
      <c r="AI668" s="211"/>
      <c r="AJ668" s="211"/>
      <c r="AK668" s="211"/>
      <c r="AL668" s="211"/>
      <c r="AM668" s="211"/>
      <c r="AN668" s="211"/>
      <c r="AO668" s="211"/>
      <c r="AP668" s="211"/>
      <c r="AQ668" s="211"/>
    </row>
    <row r="669" spans="1:43">
      <c r="A669" s="289"/>
      <c r="B669" s="250"/>
      <c r="C669" s="251"/>
      <c r="D669" s="252"/>
      <c r="E669" s="280"/>
      <c r="F669" s="252"/>
      <c r="G669" s="280"/>
      <c r="H669" s="252"/>
      <c r="I669" s="252"/>
      <c r="J669" s="252"/>
      <c r="K669" s="252"/>
      <c r="L669" s="252"/>
      <c r="M669" s="252"/>
      <c r="N669" s="252"/>
      <c r="O669" s="252"/>
      <c r="P669" s="252"/>
      <c r="Q669" s="252"/>
      <c r="R669" s="252"/>
      <c r="S669" s="252"/>
      <c r="T669" s="252"/>
      <c r="U669" s="252"/>
      <c r="V669" s="252"/>
      <c r="W669" s="252"/>
      <c r="X669" s="252"/>
      <c r="Y669" s="252"/>
      <c r="Z669" s="252"/>
      <c r="AA669" s="252"/>
      <c r="AB669" s="252"/>
      <c r="AC669" s="252"/>
      <c r="AD669" s="252"/>
      <c r="AE669" s="252"/>
      <c r="AF669" s="252"/>
      <c r="AG669" s="252"/>
      <c r="AH669" s="252"/>
      <c r="AI669" s="252"/>
      <c r="AJ669" s="252"/>
      <c r="AK669" s="252"/>
      <c r="AL669" s="252"/>
      <c r="AM669" s="252"/>
      <c r="AN669" s="252"/>
      <c r="AO669" s="252"/>
      <c r="AP669" s="252"/>
      <c r="AQ669" s="252"/>
    </row>
    <row r="670" spans="1:43">
      <c r="A670" s="291" t="s">
        <v>3102</v>
      </c>
      <c r="B670" s="249"/>
      <c r="C670" s="254"/>
    </row>
    <row r="671" spans="1:43">
      <c r="A671" s="292">
        <v>9781776859757</v>
      </c>
      <c r="B671" s="213" t="s">
        <v>3103</v>
      </c>
      <c r="C671" s="266">
        <v>529</v>
      </c>
      <c r="F671" s="211"/>
      <c r="G671" s="279"/>
      <c r="H671" s="211"/>
      <c r="I671" s="211"/>
      <c r="J671" s="211"/>
      <c r="K671" s="211"/>
      <c r="L671" s="211"/>
      <c r="M671" s="211"/>
      <c r="N671" s="211"/>
      <c r="O671" s="211"/>
      <c r="P671" s="211"/>
      <c r="Q671" s="211"/>
      <c r="R671" s="211"/>
      <c r="S671" s="211"/>
      <c r="T671" s="211"/>
      <c r="U671" s="211"/>
      <c r="V671" s="211"/>
      <c r="W671" s="211"/>
      <c r="X671" s="211"/>
      <c r="Y671" s="211"/>
      <c r="Z671" s="211"/>
      <c r="AA671" s="211"/>
      <c r="AB671" s="211"/>
      <c r="AC671" s="211"/>
      <c r="AD671" s="211"/>
      <c r="AE671" s="211"/>
      <c r="AF671" s="211"/>
      <c r="AG671" s="211"/>
      <c r="AH671" s="211"/>
      <c r="AI671" s="211"/>
      <c r="AJ671" s="211"/>
      <c r="AK671" s="211"/>
      <c r="AL671" s="211"/>
      <c r="AM671" s="211"/>
      <c r="AN671" s="211"/>
      <c r="AO671" s="211"/>
      <c r="AP671" s="211"/>
      <c r="AQ671" s="211"/>
    </row>
    <row r="672" spans="1:43">
      <c r="A672" s="293">
        <v>9781776930456</v>
      </c>
      <c r="B672" s="219" t="s">
        <v>3104</v>
      </c>
      <c r="C672" s="266">
        <v>2899</v>
      </c>
      <c r="F672" s="211"/>
      <c r="G672" s="279"/>
      <c r="H672" s="211"/>
      <c r="I672" s="211"/>
      <c r="J672" s="211"/>
      <c r="K672" s="211"/>
      <c r="L672" s="211"/>
      <c r="M672" s="211"/>
      <c r="N672" s="211"/>
      <c r="O672" s="211"/>
      <c r="P672" s="211"/>
      <c r="Q672" s="211"/>
      <c r="R672" s="211"/>
      <c r="S672" s="211"/>
      <c r="T672" s="211"/>
      <c r="U672" s="211"/>
      <c r="V672" s="211"/>
      <c r="W672" s="211"/>
      <c r="X672" s="211"/>
      <c r="Y672" s="211"/>
      <c r="Z672" s="211"/>
      <c r="AA672" s="211"/>
      <c r="AB672" s="211"/>
      <c r="AC672" s="211"/>
      <c r="AD672" s="211"/>
      <c r="AE672" s="211"/>
      <c r="AF672" s="211"/>
      <c r="AG672" s="211"/>
      <c r="AH672" s="211"/>
      <c r="AI672" s="211"/>
      <c r="AJ672" s="211"/>
      <c r="AK672" s="211"/>
      <c r="AL672" s="211"/>
      <c r="AM672" s="211"/>
      <c r="AN672" s="211"/>
      <c r="AO672" s="211"/>
      <c r="AP672" s="211"/>
      <c r="AQ672" s="211"/>
    </row>
    <row r="673" spans="1:43">
      <c r="A673" s="289"/>
      <c r="B673" s="250"/>
      <c r="C673" s="251"/>
      <c r="D673" s="252"/>
      <c r="E673" s="280"/>
      <c r="F673" s="252"/>
      <c r="G673" s="280"/>
      <c r="H673" s="252"/>
      <c r="I673" s="252"/>
      <c r="J673" s="252"/>
      <c r="K673" s="252"/>
      <c r="L673" s="252"/>
      <c r="M673" s="252"/>
      <c r="N673" s="252"/>
      <c r="O673" s="252"/>
      <c r="P673" s="252"/>
      <c r="Q673" s="252"/>
      <c r="R673" s="252"/>
      <c r="S673" s="252"/>
      <c r="T673" s="252"/>
      <c r="U673" s="252"/>
      <c r="V673" s="252"/>
      <c r="W673" s="252"/>
      <c r="X673" s="252"/>
      <c r="Y673" s="252"/>
      <c r="Z673" s="252"/>
      <c r="AA673" s="252"/>
      <c r="AB673" s="252"/>
      <c r="AC673" s="252"/>
      <c r="AD673" s="252"/>
      <c r="AE673" s="252"/>
      <c r="AF673" s="252"/>
      <c r="AG673" s="252"/>
      <c r="AH673" s="252"/>
      <c r="AI673" s="252"/>
      <c r="AJ673" s="252"/>
      <c r="AK673" s="252"/>
      <c r="AL673" s="252"/>
      <c r="AM673" s="252"/>
      <c r="AN673" s="252"/>
      <c r="AO673" s="252"/>
      <c r="AP673" s="252"/>
      <c r="AQ673" s="252"/>
    </row>
    <row r="674" spans="1:43" ht="11.25" customHeight="1">
      <c r="A674" s="296">
        <v>9781877490637</v>
      </c>
      <c r="B674" s="221" t="s">
        <v>3105</v>
      </c>
      <c r="C674" s="226">
        <v>76.95</v>
      </c>
    </row>
    <row r="675" spans="1:43">
      <c r="A675" s="292">
        <v>9781877363580</v>
      </c>
      <c r="B675" s="213" t="s">
        <v>3106</v>
      </c>
      <c r="C675" s="225">
        <v>9.9499999999999993</v>
      </c>
      <c r="E675" s="279"/>
      <c r="F675" s="211"/>
      <c r="G675" s="279"/>
      <c r="H675" s="211"/>
      <c r="I675" s="211"/>
      <c r="J675" s="211"/>
      <c r="K675" s="211"/>
      <c r="L675" s="211"/>
      <c r="M675" s="211"/>
      <c r="N675" s="211"/>
      <c r="O675" s="211"/>
      <c r="P675" s="211"/>
      <c r="Q675" s="211"/>
      <c r="R675" s="211"/>
      <c r="S675" s="211"/>
      <c r="T675" s="211"/>
      <c r="U675" s="211"/>
      <c r="V675" s="211"/>
      <c r="W675" s="211"/>
      <c r="X675" s="211"/>
      <c r="Y675" s="211"/>
      <c r="Z675" s="211"/>
      <c r="AA675" s="211"/>
      <c r="AB675" s="211"/>
      <c r="AC675" s="211"/>
      <c r="AD675" s="211"/>
      <c r="AE675" s="211"/>
      <c r="AF675" s="211"/>
      <c r="AG675" s="211"/>
      <c r="AH675" s="211"/>
      <c r="AI675" s="211"/>
      <c r="AJ675" s="211"/>
      <c r="AK675" s="211"/>
      <c r="AL675" s="211"/>
      <c r="AM675" s="211"/>
      <c r="AN675" s="211"/>
      <c r="AO675" s="211"/>
      <c r="AP675" s="211"/>
      <c r="AQ675" s="211"/>
    </row>
    <row r="676" spans="1:43">
      <c r="A676" s="292">
        <v>9781877363658</v>
      </c>
      <c r="B676" s="213" t="s">
        <v>3107</v>
      </c>
      <c r="C676" s="225">
        <v>9.9499999999999993</v>
      </c>
      <c r="E676" s="279"/>
      <c r="F676" s="211"/>
      <c r="G676" s="279"/>
      <c r="H676" s="211"/>
      <c r="I676" s="211"/>
      <c r="J676" s="211"/>
      <c r="K676" s="211"/>
      <c r="L676" s="211"/>
      <c r="M676" s="211"/>
      <c r="N676" s="211"/>
      <c r="O676" s="211"/>
      <c r="P676" s="211"/>
      <c r="Q676" s="211"/>
      <c r="R676" s="211"/>
      <c r="S676" s="211"/>
      <c r="T676" s="211"/>
      <c r="U676" s="211"/>
      <c r="V676" s="211"/>
      <c r="W676" s="211"/>
      <c r="X676" s="211"/>
      <c r="Y676" s="211"/>
      <c r="Z676" s="211"/>
      <c r="AA676" s="211"/>
      <c r="AB676" s="211"/>
      <c r="AC676" s="211"/>
      <c r="AD676" s="211"/>
      <c r="AE676" s="211"/>
      <c r="AF676" s="211"/>
      <c r="AG676" s="211"/>
      <c r="AH676" s="211"/>
      <c r="AI676" s="211"/>
      <c r="AJ676" s="211"/>
      <c r="AK676" s="211"/>
      <c r="AL676" s="211"/>
      <c r="AM676" s="211"/>
      <c r="AN676" s="211"/>
      <c r="AO676" s="211"/>
      <c r="AP676" s="211"/>
      <c r="AQ676" s="211"/>
    </row>
    <row r="677" spans="1:43">
      <c r="A677" s="292">
        <v>9781877363603</v>
      </c>
      <c r="B677" s="213" t="s">
        <v>3108</v>
      </c>
      <c r="C677" s="225">
        <v>9.9499999999999993</v>
      </c>
      <c r="E677" s="279"/>
      <c r="F677" s="211"/>
      <c r="G677" s="279"/>
      <c r="H677" s="211"/>
      <c r="I677" s="211"/>
      <c r="J677" s="211"/>
      <c r="K677" s="211"/>
      <c r="L677" s="211"/>
      <c r="M677" s="211"/>
      <c r="N677" s="211"/>
      <c r="O677" s="211"/>
      <c r="P677" s="211"/>
      <c r="Q677" s="211"/>
      <c r="R677" s="211"/>
      <c r="S677" s="211"/>
      <c r="T677" s="211"/>
      <c r="U677" s="211"/>
      <c r="V677" s="211"/>
      <c r="W677" s="211"/>
      <c r="X677" s="211"/>
      <c r="Y677" s="211"/>
      <c r="Z677" s="211"/>
      <c r="AA677" s="211"/>
      <c r="AB677" s="211"/>
      <c r="AC677" s="211"/>
      <c r="AD677" s="211"/>
      <c r="AE677" s="211"/>
      <c r="AF677" s="211"/>
      <c r="AG677" s="211"/>
      <c r="AH677" s="211"/>
      <c r="AI677" s="211"/>
      <c r="AJ677" s="211"/>
      <c r="AK677" s="211"/>
      <c r="AL677" s="211"/>
      <c r="AM677" s="211"/>
      <c r="AN677" s="211"/>
      <c r="AO677" s="211"/>
      <c r="AP677" s="211"/>
      <c r="AQ677" s="211"/>
    </row>
    <row r="678" spans="1:43">
      <c r="A678" s="292">
        <v>9781877363641</v>
      </c>
      <c r="B678" s="213" t="s">
        <v>3109</v>
      </c>
      <c r="C678" s="225">
        <v>9.9499999999999993</v>
      </c>
      <c r="E678" s="279"/>
      <c r="F678" s="211"/>
      <c r="G678" s="279"/>
      <c r="H678" s="211"/>
      <c r="I678" s="211"/>
      <c r="J678" s="211"/>
      <c r="K678" s="211"/>
      <c r="L678" s="211"/>
      <c r="M678" s="211"/>
      <c r="N678" s="211"/>
      <c r="O678" s="211"/>
      <c r="P678" s="211"/>
      <c r="Q678" s="211"/>
      <c r="R678" s="211"/>
      <c r="S678" s="211"/>
      <c r="T678" s="211"/>
      <c r="U678" s="211"/>
      <c r="V678" s="211"/>
      <c r="W678" s="211"/>
      <c r="X678" s="211"/>
      <c r="Y678" s="211"/>
      <c r="Z678" s="211"/>
      <c r="AA678" s="211"/>
      <c r="AB678" s="211"/>
      <c r="AC678" s="211"/>
      <c r="AD678" s="211"/>
      <c r="AE678" s="211"/>
      <c r="AF678" s="211"/>
      <c r="AG678" s="211"/>
      <c r="AH678" s="211"/>
      <c r="AI678" s="211"/>
      <c r="AJ678" s="211"/>
      <c r="AK678" s="211"/>
      <c r="AL678" s="211"/>
      <c r="AM678" s="211"/>
      <c r="AN678" s="211"/>
      <c r="AO678" s="211"/>
      <c r="AP678" s="211"/>
      <c r="AQ678" s="211"/>
    </row>
    <row r="679" spans="1:43">
      <c r="A679" s="292">
        <v>9781877363665</v>
      </c>
      <c r="B679" s="213" t="s">
        <v>3110</v>
      </c>
      <c r="C679" s="225">
        <v>9.9499999999999993</v>
      </c>
      <c r="E679" s="279"/>
      <c r="F679" s="211"/>
      <c r="G679" s="279"/>
      <c r="H679" s="211"/>
      <c r="I679" s="211"/>
      <c r="J679" s="211"/>
      <c r="K679" s="211"/>
      <c r="L679" s="211"/>
      <c r="M679" s="211"/>
      <c r="N679" s="211"/>
      <c r="O679" s="211"/>
      <c r="P679" s="211"/>
      <c r="Q679" s="211"/>
      <c r="R679" s="211"/>
      <c r="S679" s="211"/>
      <c r="T679" s="211"/>
      <c r="U679" s="211"/>
      <c r="V679" s="211"/>
      <c r="W679" s="211"/>
      <c r="X679" s="211"/>
      <c r="Y679" s="211"/>
      <c r="Z679" s="211"/>
      <c r="AA679" s="211"/>
      <c r="AB679" s="211"/>
      <c r="AC679" s="211"/>
      <c r="AD679" s="211"/>
      <c r="AE679" s="211"/>
      <c r="AF679" s="211"/>
      <c r="AG679" s="211"/>
      <c r="AH679" s="211"/>
      <c r="AI679" s="211"/>
      <c r="AJ679" s="211"/>
      <c r="AK679" s="211"/>
      <c r="AL679" s="211"/>
      <c r="AM679" s="211"/>
      <c r="AN679" s="211"/>
      <c r="AO679" s="211"/>
      <c r="AP679" s="211"/>
      <c r="AQ679" s="211"/>
    </row>
    <row r="680" spans="1:43">
      <c r="A680" s="292">
        <v>9781877363689</v>
      </c>
      <c r="B680" s="213" t="s">
        <v>3111</v>
      </c>
      <c r="C680" s="225">
        <v>9.9499999999999993</v>
      </c>
      <c r="E680" s="279"/>
      <c r="F680" s="211"/>
      <c r="G680" s="279"/>
      <c r="H680" s="211"/>
      <c r="I680" s="211"/>
      <c r="J680" s="211"/>
      <c r="K680" s="211"/>
      <c r="L680" s="211"/>
      <c r="M680" s="211"/>
      <c r="N680" s="211"/>
      <c r="O680" s="211"/>
      <c r="P680" s="211"/>
      <c r="Q680" s="211"/>
      <c r="R680" s="211"/>
      <c r="S680" s="211"/>
      <c r="T680" s="211"/>
      <c r="U680" s="211"/>
      <c r="V680" s="211"/>
      <c r="W680" s="211"/>
      <c r="X680" s="211"/>
      <c r="Y680" s="211"/>
      <c r="Z680" s="211"/>
      <c r="AA680" s="211"/>
      <c r="AB680" s="211"/>
      <c r="AC680" s="211"/>
      <c r="AD680" s="211"/>
      <c r="AE680" s="211"/>
      <c r="AF680" s="211"/>
      <c r="AG680" s="211"/>
      <c r="AH680" s="211"/>
      <c r="AI680" s="211"/>
      <c r="AJ680" s="211"/>
      <c r="AK680" s="211"/>
      <c r="AL680" s="211"/>
      <c r="AM680" s="211"/>
      <c r="AN680" s="211"/>
      <c r="AO680" s="211"/>
      <c r="AP680" s="211"/>
      <c r="AQ680" s="211"/>
    </row>
    <row r="681" spans="1:43">
      <c r="A681" s="292">
        <v>9781877363702</v>
      </c>
      <c r="B681" s="213" t="s">
        <v>3112</v>
      </c>
      <c r="C681" s="225">
        <v>9.9499999999999993</v>
      </c>
      <c r="E681" s="279"/>
      <c r="F681" s="211"/>
      <c r="G681" s="279"/>
      <c r="H681" s="211"/>
      <c r="I681" s="211"/>
      <c r="J681" s="211"/>
      <c r="K681" s="211"/>
      <c r="L681" s="211"/>
      <c r="M681" s="211"/>
      <c r="N681" s="211"/>
      <c r="O681" s="211"/>
      <c r="P681" s="211"/>
      <c r="Q681" s="211"/>
      <c r="R681" s="211"/>
      <c r="S681" s="211"/>
      <c r="T681" s="211"/>
      <c r="U681" s="211"/>
      <c r="V681" s="211"/>
      <c r="W681" s="211"/>
      <c r="X681" s="211"/>
      <c r="Y681" s="211"/>
      <c r="Z681" s="211"/>
      <c r="AA681" s="211"/>
      <c r="AB681" s="211"/>
      <c r="AC681" s="211"/>
      <c r="AD681" s="211"/>
      <c r="AE681" s="211"/>
      <c r="AF681" s="211"/>
      <c r="AG681" s="211"/>
      <c r="AH681" s="211"/>
      <c r="AI681" s="211"/>
      <c r="AJ681" s="211"/>
      <c r="AK681" s="211"/>
      <c r="AL681" s="211"/>
      <c r="AM681" s="211"/>
      <c r="AN681" s="211"/>
      <c r="AO681" s="211"/>
      <c r="AP681" s="211"/>
      <c r="AQ681" s="211"/>
    </row>
    <row r="682" spans="1:43">
      <c r="A682" s="293">
        <v>9781877363719</v>
      </c>
      <c r="B682" s="219" t="s">
        <v>3113</v>
      </c>
      <c r="C682" s="225">
        <v>9.9499999999999993</v>
      </c>
      <c r="E682" s="279"/>
      <c r="F682" s="211"/>
      <c r="G682" s="279"/>
      <c r="H682" s="211"/>
      <c r="I682" s="211"/>
      <c r="J682" s="211"/>
      <c r="K682" s="211"/>
      <c r="L682" s="211"/>
      <c r="M682" s="211"/>
      <c r="N682" s="211"/>
      <c r="O682" s="211"/>
      <c r="P682" s="211"/>
      <c r="Q682" s="211"/>
      <c r="R682" s="211"/>
      <c r="S682" s="211"/>
      <c r="T682" s="211"/>
      <c r="U682" s="211"/>
      <c r="V682" s="211"/>
      <c r="W682" s="211"/>
      <c r="X682" s="211"/>
      <c r="Y682" s="211"/>
      <c r="Z682" s="211"/>
      <c r="AA682" s="211"/>
      <c r="AB682" s="211"/>
      <c r="AC682" s="211"/>
      <c r="AD682" s="211"/>
      <c r="AE682" s="211"/>
      <c r="AF682" s="211"/>
      <c r="AG682" s="211"/>
      <c r="AH682" s="211"/>
      <c r="AI682" s="211"/>
      <c r="AJ682" s="211"/>
      <c r="AK682" s="211"/>
      <c r="AL682" s="211"/>
      <c r="AM682" s="211"/>
      <c r="AN682" s="211"/>
      <c r="AO682" s="211"/>
      <c r="AP682" s="211"/>
      <c r="AQ682" s="211"/>
    </row>
    <row r="683" spans="1:43">
      <c r="A683" s="289"/>
      <c r="B683" s="250"/>
      <c r="C683" s="251"/>
      <c r="D683" s="252"/>
      <c r="E683" s="280"/>
      <c r="F683" s="252"/>
      <c r="G683" s="280"/>
      <c r="H683" s="252"/>
      <c r="I683" s="252"/>
      <c r="J683" s="252"/>
      <c r="K683" s="252"/>
      <c r="L683" s="252"/>
      <c r="M683" s="252"/>
      <c r="N683" s="252"/>
      <c r="O683" s="252"/>
      <c r="P683" s="252"/>
      <c r="Q683" s="252"/>
      <c r="R683" s="252"/>
      <c r="S683" s="252"/>
      <c r="T683" s="252"/>
      <c r="U683" s="252"/>
      <c r="V683" s="252"/>
      <c r="W683" s="252"/>
      <c r="X683" s="252"/>
      <c r="Y683" s="252"/>
      <c r="Z683" s="252"/>
      <c r="AA683" s="252"/>
      <c r="AB683" s="252"/>
      <c r="AC683" s="252"/>
      <c r="AD683" s="252"/>
      <c r="AE683" s="252"/>
      <c r="AF683" s="252"/>
      <c r="AG683" s="252"/>
      <c r="AH683" s="252"/>
      <c r="AI683" s="252"/>
      <c r="AJ683" s="252"/>
      <c r="AK683" s="252"/>
      <c r="AL683" s="252"/>
      <c r="AM683" s="252"/>
      <c r="AN683" s="252"/>
      <c r="AO683" s="252"/>
      <c r="AP683" s="252"/>
      <c r="AQ683" s="252"/>
    </row>
    <row r="684" spans="1:43" ht="11.25" customHeight="1">
      <c r="A684" s="296">
        <v>9781877490644</v>
      </c>
      <c r="B684" s="221" t="s">
        <v>3114</v>
      </c>
      <c r="C684" s="226">
        <v>76.95</v>
      </c>
    </row>
    <row r="685" spans="1:43">
      <c r="A685" s="292">
        <v>9781877419829</v>
      </c>
      <c r="B685" s="213" t="s">
        <v>3115</v>
      </c>
      <c r="C685" s="225">
        <v>9.9499999999999993</v>
      </c>
      <c r="E685" s="279"/>
      <c r="F685" s="211"/>
      <c r="G685" s="279"/>
      <c r="H685" s="211"/>
      <c r="I685" s="211"/>
      <c r="J685" s="211"/>
      <c r="K685" s="211"/>
      <c r="L685" s="211"/>
      <c r="M685" s="211"/>
      <c r="N685" s="211"/>
      <c r="O685" s="211"/>
      <c r="P685" s="211"/>
      <c r="Q685" s="211"/>
      <c r="R685" s="211"/>
      <c r="S685" s="211"/>
      <c r="T685" s="211"/>
      <c r="U685" s="211"/>
      <c r="V685" s="211"/>
      <c r="W685" s="211"/>
      <c r="X685" s="211"/>
      <c r="Y685" s="211"/>
      <c r="Z685" s="211"/>
      <c r="AA685" s="211"/>
      <c r="AB685" s="211"/>
      <c r="AC685" s="211"/>
      <c r="AD685" s="211"/>
      <c r="AE685" s="211"/>
      <c r="AF685" s="211"/>
      <c r="AG685" s="211"/>
      <c r="AH685" s="211"/>
      <c r="AI685" s="211"/>
      <c r="AJ685" s="211"/>
      <c r="AK685" s="211"/>
      <c r="AL685" s="211"/>
      <c r="AM685" s="211"/>
      <c r="AN685" s="211"/>
      <c r="AO685" s="211"/>
      <c r="AP685" s="211"/>
      <c r="AQ685" s="211"/>
    </row>
    <row r="686" spans="1:43">
      <c r="A686" s="292">
        <v>9781877419836</v>
      </c>
      <c r="B686" s="213" t="s">
        <v>3116</v>
      </c>
      <c r="C686" s="225">
        <v>9.9499999999999993</v>
      </c>
      <c r="E686" s="279"/>
      <c r="F686" s="211"/>
      <c r="G686" s="279"/>
      <c r="H686" s="211"/>
      <c r="I686" s="211"/>
      <c r="J686" s="211"/>
      <c r="K686" s="211"/>
      <c r="L686" s="211"/>
      <c r="M686" s="211"/>
      <c r="N686" s="211"/>
      <c r="O686" s="211"/>
      <c r="P686" s="211"/>
      <c r="Q686" s="211"/>
      <c r="R686" s="211"/>
      <c r="S686" s="211"/>
      <c r="T686" s="211"/>
      <c r="U686" s="211"/>
      <c r="V686" s="211"/>
      <c r="W686" s="211"/>
      <c r="X686" s="211"/>
      <c r="Y686" s="211"/>
      <c r="Z686" s="211"/>
      <c r="AA686" s="211"/>
      <c r="AB686" s="211"/>
      <c r="AC686" s="211"/>
      <c r="AD686" s="211"/>
      <c r="AE686" s="211"/>
      <c r="AF686" s="211"/>
      <c r="AG686" s="211"/>
      <c r="AH686" s="211"/>
      <c r="AI686" s="211"/>
      <c r="AJ686" s="211"/>
      <c r="AK686" s="211"/>
      <c r="AL686" s="211"/>
      <c r="AM686" s="211"/>
      <c r="AN686" s="211"/>
      <c r="AO686" s="211"/>
      <c r="AP686" s="211"/>
      <c r="AQ686" s="211"/>
    </row>
    <row r="687" spans="1:43">
      <c r="A687" s="292">
        <v>9781877419850</v>
      </c>
      <c r="B687" s="213" t="s">
        <v>3117</v>
      </c>
      <c r="C687" s="225">
        <v>9.9499999999999993</v>
      </c>
      <c r="E687" s="279"/>
      <c r="F687" s="211"/>
      <c r="G687" s="279"/>
      <c r="H687" s="211"/>
      <c r="I687" s="211"/>
      <c r="J687" s="211"/>
      <c r="K687" s="211"/>
      <c r="L687" s="211"/>
      <c r="M687" s="211"/>
      <c r="N687" s="211"/>
      <c r="O687" s="211"/>
      <c r="P687" s="211"/>
      <c r="Q687" s="211"/>
      <c r="R687" s="211"/>
      <c r="S687" s="211"/>
      <c r="T687" s="211"/>
      <c r="U687" s="211"/>
      <c r="V687" s="211"/>
      <c r="W687" s="211"/>
      <c r="X687" s="211"/>
      <c r="Y687" s="211"/>
      <c r="Z687" s="211"/>
      <c r="AA687" s="211"/>
      <c r="AB687" s="211"/>
      <c r="AC687" s="211"/>
      <c r="AD687" s="211"/>
      <c r="AE687" s="211"/>
      <c r="AF687" s="211"/>
      <c r="AG687" s="211"/>
      <c r="AH687" s="211"/>
      <c r="AI687" s="211"/>
      <c r="AJ687" s="211"/>
      <c r="AK687" s="211"/>
      <c r="AL687" s="211"/>
      <c r="AM687" s="211"/>
      <c r="AN687" s="211"/>
      <c r="AO687" s="211"/>
      <c r="AP687" s="211"/>
      <c r="AQ687" s="211"/>
    </row>
    <row r="688" spans="1:43">
      <c r="A688" s="292">
        <v>9781877419881</v>
      </c>
      <c r="B688" s="213" t="s">
        <v>3118</v>
      </c>
      <c r="C688" s="225">
        <v>9.9499999999999993</v>
      </c>
      <c r="E688" s="279"/>
      <c r="F688" s="211"/>
      <c r="G688" s="279"/>
      <c r="H688" s="211"/>
      <c r="I688" s="211"/>
      <c r="J688" s="211"/>
      <c r="K688" s="211"/>
      <c r="L688" s="211"/>
      <c r="M688" s="211"/>
      <c r="N688" s="211"/>
      <c r="O688" s="211"/>
      <c r="P688" s="211"/>
      <c r="Q688" s="211"/>
      <c r="R688" s="211"/>
      <c r="S688" s="211"/>
      <c r="T688" s="211"/>
      <c r="U688" s="211"/>
      <c r="V688" s="211"/>
      <c r="W688" s="211"/>
      <c r="X688" s="211"/>
      <c r="Y688" s="211"/>
      <c r="Z688" s="211"/>
      <c r="AA688" s="211"/>
      <c r="AB688" s="211"/>
      <c r="AC688" s="211"/>
      <c r="AD688" s="211"/>
      <c r="AE688" s="211"/>
      <c r="AF688" s="211"/>
      <c r="AG688" s="211"/>
      <c r="AH688" s="211"/>
      <c r="AI688" s="211"/>
      <c r="AJ688" s="211"/>
      <c r="AK688" s="211"/>
      <c r="AL688" s="211"/>
      <c r="AM688" s="211"/>
      <c r="AN688" s="211"/>
      <c r="AO688" s="211"/>
      <c r="AP688" s="211"/>
      <c r="AQ688" s="211"/>
    </row>
    <row r="689" spans="1:43">
      <c r="A689" s="292">
        <v>9781877419843</v>
      </c>
      <c r="B689" s="213" t="s">
        <v>3119</v>
      </c>
      <c r="C689" s="225">
        <v>9.9499999999999993</v>
      </c>
      <c r="E689" s="279"/>
      <c r="F689" s="211"/>
      <c r="G689" s="279"/>
      <c r="H689" s="211"/>
      <c r="I689" s="211"/>
      <c r="J689" s="211"/>
      <c r="K689" s="211"/>
      <c r="L689" s="211"/>
      <c r="M689" s="211"/>
      <c r="N689" s="211"/>
      <c r="O689" s="211"/>
      <c r="P689" s="211"/>
      <c r="Q689" s="211"/>
      <c r="R689" s="211"/>
      <c r="S689" s="211"/>
      <c r="T689" s="211"/>
      <c r="U689" s="211"/>
      <c r="V689" s="211"/>
      <c r="W689" s="211"/>
      <c r="X689" s="211"/>
      <c r="Y689" s="211"/>
      <c r="Z689" s="211"/>
      <c r="AA689" s="211"/>
      <c r="AB689" s="211"/>
      <c r="AC689" s="211"/>
      <c r="AD689" s="211"/>
      <c r="AE689" s="211"/>
      <c r="AF689" s="211"/>
      <c r="AG689" s="211"/>
      <c r="AH689" s="211"/>
      <c r="AI689" s="211"/>
      <c r="AJ689" s="211"/>
      <c r="AK689" s="211"/>
      <c r="AL689" s="211"/>
      <c r="AM689" s="211"/>
      <c r="AN689" s="211"/>
      <c r="AO689" s="211"/>
      <c r="AP689" s="211"/>
      <c r="AQ689" s="211"/>
    </row>
    <row r="690" spans="1:43">
      <c r="A690" s="292">
        <v>9781877419867</v>
      </c>
      <c r="B690" s="213" t="s">
        <v>3120</v>
      </c>
      <c r="C690" s="225">
        <v>9.9499999999999993</v>
      </c>
      <c r="E690" s="279"/>
      <c r="F690" s="211"/>
      <c r="G690" s="279"/>
      <c r="H690" s="211"/>
      <c r="I690" s="211"/>
      <c r="J690" s="211"/>
      <c r="K690" s="211"/>
      <c r="L690" s="211"/>
      <c r="M690" s="211"/>
      <c r="N690" s="211"/>
      <c r="O690" s="211"/>
      <c r="P690" s="211"/>
      <c r="Q690" s="211"/>
      <c r="R690" s="211"/>
      <c r="S690" s="211"/>
      <c r="T690" s="211"/>
      <c r="U690" s="211"/>
      <c r="V690" s="211"/>
      <c r="W690" s="211"/>
      <c r="X690" s="211"/>
      <c r="Y690" s="211"/>
      <c r="Z690" s="211"/>
      <c r="AA690" s="211"/>
      <c r="AB690" s="211"/>
      <c r="AC690" s="211"/>
      <c r="AD690" s="211"/>
      <c r="AE690" s="211"/>
      <c r="AF690" s="211"/>
      <c r="AG690" s="211"/>
      <c r="AH690" s="211"/>
      <c r="AI690" s="211"/>
      <c r="AJ690" s="211"/>
      <c r="AK690" s="211"/>
      <c r="AL690" s="211"/>
      <c r="AM690" s="211"/>
      <c r="AN690" s="211"/>
      <c r="AO690" s="211"/>
      <c r="AP690" s="211"/>
      <c r="AQ690" s="211"/>
    </row>
    <row r="691" spans="1:43">
      <c r="A691" s="292">
        <v>9781877419874</v>
      </c>
      <c r="B691" s="213" t="s">
        <v>3121</v>
      </c>
      <c r="C691" s="225">
        <v>9.9499999999999993</v>
      </c>
      <c r="E691" s="279"/>
      <c r="F691" s="211"/>
      <c r="G691" s="279"/>
      <c r="H691" s="211"/>
      <c r="I691" s="211"/>
      <c r="J691" s="211"/>
      <c r="K691" s="211"/>
      <c r="L691" s="211"/>
      <c r="M691" s="211"/>
      <c r="N691" s="211"/>
      <c r="O691" s="211"/>
      <c r="P691" s="211"/>
      <c r="Q691" s="211"/>
      <c r="R691" s="211"/>
      <c r="S691" s="211"/>
      <c r="T691" s="211"/>
      <c r="U691" s="211"/>
      <c r="V691" s="211"/>
      <c r="W691" s="211"/>
      <c r="X691" s="211"/>
      <c r="Y691" s="211"/>
      <c r="Z691" s="211"/>
      <c r="AA691" s="211"/>
      <c r="AB691" s="211"/>
      <c r="AC691" s="211"/>
      <c r="AD691" s="211"/>
      <c r="AE691" s="211"/>
      <c r="AF691" s="211"/>
      <c r="AG691" s="211"/>
      <c r="AH691" s="211"/>
      <c r="AI691" s="211"/>
      <c r="AJ691" s="211"/>
      <c r="AK691" s="211"/>
      <c r="AL691" s="211"/>
      <c r="AM691" s="211"/>
      <c r="AN691" s="211"/>
      <c r="AO691" s="211"/>
      <c r="AP691" s="211"/>
      <c r="AQ691" s="211"/>
    </row>
    <row r="692" spans="1:43">
      <c r="A692" s="293">
        <v>9781877419898</v>
      </c>
      <c r="B692" s="219" t="s">
        <v>3122</v>
      </c>
      <c r="C692" s="225">
        <v>9.9499999999999993</v>
      </c>
      <c r="E692" s="279"/>
      <c r="F692" s="211"/>
      <c r="G692" s="279"/>
      <c r="H692" s="211"/>
      <c r="I692" s="211"/>
      <c r="J692" s="211"/>
      <c r="K692" s="211"/>
      <c r="L692" s="211"/>
      <c r="M692" s="211"/>
      <c r="N692" s="211"/>
      <c r="O692" s="211"/>
      <c r="P692" s="211"/>
      <c r="Q692" s="211"/>
      <c r="R692" s="211"/>
      <c r="S692" s="211"/>
      <c r="T692" s="211"/>
      <c r="U692" s="211"/>
      <c r="V692" s="211"/>
      <c r="W692" s="211"/>
      <c r="X692" s="211"/>
      <c r="Y692" s="211"/>
      <c r="Z692" s="211"/>
      <c r="AA692" s="211"/>
      <c r="AB692" s="211"/>
      <c r="AC692" s="211"/>
      <c r="AD692" s="211"/>
      <c r="AE692" s="211"/>
      <c r="AF692" s="211"/>
      <c r="AG692" s="211"/>
      <c r="AH692" s="211"/>
      <c r="AI692" s="211"/>
      <c r="AJ692" s="211"/>
      <c r="AK692" s="211"/>
      <c r="AL692" s="211"/>
      <c r="AM692" s="211"/>
      <c r="AN692" s="211"/>
      <c r="AO692" s="211"/>
      <c r="AP692" s="211"/>
      <c r="AQ692" s="211"/>
    </row>
    <row r="693" spans="1:43">
      <c r="A693" s="289"/>
      <c r="B693" s="250"/>
      <c r="C693" s="251"/>
      <c r="D693" s="252"/>
      <c r="E693" s="280"/>
      <c r="F693" s="252"/>
      <c r="G693" s="280"/>
      <c r="H693" s="252"/>
      <c r="I693" s="252"/>
      <c r="J693" s="252"/>
      <c r="K693" s="252"/>
      <c r="L693" s="252"/>
      <c r="M693" s="252"/>
      <c r="N693" s="252"/>
      <c r="O693" s="252"/>
      <c r="P693" s="252"/>
      <c r="Q693" s="252"/>
      <c r="R693" s="252"/>
      <c r="S693" s="252"/>
      <c r="T693" s="252"/>
      <c r="U693" s="252"/>
      <c r="V693" s="252"/>
      <c r="W693" s="252"/>
      <c r="X693" s="252"/>
      <c r="Y693" s="252"/>
      <c r="Z693" s="252"/>
      <c r="AA693" s="252"/>
      <c r="AB693" s="252"/>
      <c r="AC693" s="252"/>
      <c r="AD693" s="252"/>
      <c r="AE693" s="252"/>
      <c r="AF693" s="252"/>
      <c r="AG693" s="252"/>
      <c r="AH693" s="252"/>
      <c r="AI693" s="252"/>
      <c r="AJ693" s="252"/>
      <c r="AK693" s="252"/>
      <c r="AL693" s="252"/>
      <c r="AM693" s="252"/>
      <c r="AN693" s="252"/>
      <c r="AO693" s="252"/>
      <c r="AP693" s="252"/>
      <c r="AQ693" s="252"/>
    </row>
    <row r="694" spans="1:43" ht="11.25" customHeight="1">
      <c r="A694" s="296">
        <v>9781877490651</v>
      </c>
      <c r="B694" s="221" t="s">
        <v>3123</v>
      </c>
      <c r="C694" s="226">
        <v>76.95</v>
      </c>
    </row>
    <row r="695" spans="1:43">
      <c r="A695" s="292">
        <v>9781877435157</v>
      </c>
      <c r="B695" s="213" t="s">
        <v>3124</v>
      </c>
      <c r="C695" s="225">
        <v>9.9499999999999993</v>
      </c>
      <c r="E695" s="279"/>
      <c r="F695" s="211"/>
      <c r="G695" s="279"/>
      <c r="H695" s="211"/>
      <c r="I695" s="211"/>
      <c r="J695" s="211"/>
      <c r="K695" s="211"/>
      <c r="L695" s="211"/>
      <c r="M695" s="211"/>
      <c r="N695" s="211"/>
      <c r="O695" s="211"/>
      <c r="P695" s="211"/>
      <c r="Q695" s="211"/>
      <c r="R695" s="211"/>
      <c r="S695" s="211"/>
      <c r="T695" s="211"/>
      <c r="U695" s="211"/>
      <c r="V695" s="211"/>
      <c r="W695" s="211"/>
      <c r="X695" s="211"/>
      <c r="Y695" s="211"/>
      <c r="Z695" s="211"/>
      <c r="AA695" s="211"/>
      <c r="AB695" s="211"/>
      <c r="AC695" s="211"/>
      <c r="AD695" s="211"/>
      <c r="AE695" s="211"/>
      <c r="AF695" s="211"/>
      <c r="AG695" s="211"/>
      <c r="AH695" s="211"/>
      <c r="AI695" s="211"/>
      <c r="AJ695" s="211"/>
      <c r="AK695" s="211"/>
      <c r="AL695" s="211"/>
      <c r="AM695" s="211"/>
      <c r="AN695" s="211"/>
      <c r="AO695" s="211"/>
      <c r="AP695" s="211"/>
      <c r="AQ695" s="211"/>
    </row>
    <row r="696" spans="1:43">
      <c r="A696" s="292">
        <v>9781877419461</v>
      </c>
      <c r="B696" s="213" t="s">
        <v>3125</v>
      </c>
      <c r="C696" s="225">
        <v>9.9499999999999993</v>
      </c>
      <c r="E696" s="279"/>
      <c r="F696" s="211"/>
      <c r="G696" s="279"/>
      <c r="H696" s="211"/>
      <c r="I696" s="211"/>
      <c r="J696" s="211"/>
      <c r="K696" s="211"/>
      <c r="L696" s="211"/>
      <c r="M696" s="211"/>
      <c r="N696" s="211"/>
      <c r="O696" s="211"/>
      <c r="P696" s="211"/>
      <c r="Q696" s="211"/>
      <c r="R696" s="211"/>
      <c r="S696" s="211"/>
      <c r="T696" s="211"/>
      <c r="U696" s="211"/>
      <c r="V696" s="211"/>
      <c r="W696" s="211"/>
      <c r="X696" s="211"/>
      <c r="Y696" s="211"/>
      <c r="Z696" s="211"/>
      <c r="AA696" s="211"/>
      <c r="AB696" s="211"/>
      <c r="AC696" s="211"/>
      <c r="AD696" s="211"/>
      <c r="AE696" s="211"/>
      <c r="AF696" s="211"/>
      <c r="AG696" s="211"/>
      <c r="AH696" s="211"/>
      <c r="AI696" s="211"/>
      <c r="AJ696" s="211"/>
      <c r="AK696" s="211"/>
      <c r="AL696" s="211"/>
      <c r="AM696" s="211"/>
      <c r="AN696" s="211"/>
      <c r="AO696" s="211"/>
      <c r="AP696" s="211"/>
      <c r="AQ696" s="211"/>
    </row>
    <row r="697" spans="1:43">
      <c r="A697" s="292">
        <v>9781877419492</v>
      </c>
      <c r="B697" s="213" t="s">
        <v>3126</v>
      </c>
      <c r="C697" s="225">
        <v>9.9499999999999993</v>
      </c>
      <c r="E697" s="279"/>
      <c r="F697" s="211"/>
      <c r="G697" s="279"/>
      <c r="H697" s="211"/>
      <c r="I697" s="211"/>
      <c r="J697" s="211"/>
      <c r="K697" s="211"/>
      <c r="L697" s="211"/>
      <c r="M697" s="211"/>
      <c r="N697" s="211"/>
      <c r="O697" s="211"/>
      <c r="P697" s="211"/>
      <c r="Q697" s="211"/>
      <c r="R697" s="211"/>
      <c r="S697" s="211"/>
      <c r="T697" s="211"/>
      <c r="U697" s="211"/>
      <c r="V697" s="211"/>
      <c r="W697" s="211"/>
      <c r="X697" s="211"/>
      <c r="Y697" s="211"/>
      <c r="Z697" s="211"/>
      <c r="AA697" s="211"/>
      <c r="AB697" s="211"/>
      <c r="AC697" s="211"/>
      <c r="AD697" s="211"/>
      <c r="AE697" s="211"/>
      <c r="AF697" s="211"/>
      <c r="AG697" s="211"/>
      <c r="AH697" s="211"/>
      <c r="AI697" s="211"/>
      <c r="AJ697" s="211"/>
      <c r="AK697" s="211"/>
      <c r="AL697" s="211"/>
      <c r="AM697" s="211"/>
      <c r="AN697" s="211"/>
      <c r="AO697" s="211"/>
      <c r="AP697" s="211"/>
      <c r="AQ697" s="211"/>
    </row>
    <row r="698" spans="1:43">
      <c r="A698" s="292">
        <v>9781877419478</v>
      </c>
      <c r="B698" s="213" t="s">
        <v>3127</v>
      </c>
      <c r="C698" s="225">
        <v>9.9499999999999993</v>
      </c>
      <c r="E698" s="279"/>
      <c r="F698" s="211"/>
      <c r="G698" s="279"/>
      <c r="H698" s="211"/>
      <c r="I698" s="211"/>
      <c r="J698" s="211"/>
      <c r="K698" s="211"/>
      <c r="L698" s="211"/>
      <c r="M698" s="211"/>
      <c r="N698" s="211"/>
      <c r="O698" s="211"/>
      <c r="P698" s="211"/>
      <c r="Q698" s="211"/>
      <c r="R698" s="211"/>
      <c r="S698" s="211"/>
      <c r="T698" s="211"/>
      <c r="U698" s="211"/>
      <c r="V698" s="211"/>
      <c r="W698" s="211"/>
      <c r="X698" s="211"/>
      <c r="Y698" s="211"/>
      <c r="Z698" s="211"/>
      <c r="AA698" s="211"/>
      <c r="AB698" s="211"/>
      <c r="AC698" s="211"/>
      <c r="AD698" s="211"/>
      <c r="AE698" s="211"/>
      <c r="AF698" s="211"/>
      <c r="AG698" s="211"/>
      <c r="AH698" s="211"/>
      <c r="AI698" s="211"/>
      <c r="AJ698" s="211"/>
      <c r="AK698" s="211"/>
      <c r="AL698" s="211"/>
      <c r="AM698" s="211"/>
      <c r="AN698" s="211"/>
      <c r="AO698" s="211"/>
      <c r="AP698" s="211"/>
      <c r="AQ698" s="211"/>
    </row>
    <row r="699" spans="1:43">
      <c r="A699" s="292">
        <v>9781877435164</v>
      </c>
      <c r="B699" s="213" t="s">
        <v>3128</v>
      </c>
      <c r="C699" s="225">
        <v>9.9499999999999993</v>
      </c>
      <c r="E699" s="279"/>
      <c r="F699" s="211"/>
      <c r="G699" s="279"/>
      <c r="H699" s="211"/>
      <c r="I699" s="211"/>
      <c r="J699" s="211"/>
      <c r="K699" s="211"/>
      <c r="L699" s="211"/>
      <c r="M699" s="211"/>
      <c r="N699" s="211"/>
      <c r="O699" s="211"/>
      <c r="P699" s="211"/>
      <c r="Q699" s="211"/>
      <c r="R699" s="211"/>
      <c r="S699" s="211"/>
      <c r="T699" s="211"/>
      <c r="U699" s="211"/>
      <c r="V699" s="211"/>
      <c r="W699" s="211"/>
      <c r="X699" s="211"/>
      <c r="Y699" s="211"/>
      <c r="Z699" s="211"/>
      <c r="AA699" s="211"/>
      <c r="AB699" s="211"/>
      <c r="AC699" s="211"/>
      <c r="AD699" s="211"/>
      <c r="AE699" s="211"/>
      <c r="AF699" s="211"/>
      <c r="AG699" s="211"/>
      <c r="AH699" s="211"/>
      <c r="AI699" s="211"/>
      <c r="AJ699" s="211"/>
      <c r="AK699" s="211"/>
      <c r="AL699" s="211"/>
      <c r="AM699" s="211"/>
      <c r="AN699" s="211"/>
      <c r="AO699" s="211"/>
      <c r="AP699" s="211"/>
      <c r="AQ699" s="211"/>
    </row>
    <row r="700" spans="1:43">
      <c r="A700" s="292">
        <v>9781877435140</v>
      </c>
      <c r="B700" s="213" t="s">
        <v>3129</v>
      </c>
      <c r="C700" s="225">
        <v>9.9499999999999993</v>
      </c>
      <c r="E700" s="279"/>
      <c r="F700" s="211"/>
      <c r="G700" s="279"/>
      <c r="H700" s="211"/>
      <c r="I700" s="211"/>
      <c r="J700" s="211"/>
      <c r="K700" s="211"/>
      <c r="L700" s="211"/>
      <c r="M700" s="211"/>
      <c r="N700" s="211"/>
      <c r="O700" s="211"/>
      <c r="P700" s="211"/>
      <c r="Q700" s="211"/>
      <c r="R700" s="211"/>
      <c r="S700" s="211"/>
      <c r="T700" s="211"/>
      <c r="U700" s="211"/>
      <c r="V700" s="211"/>
      <c r="W700" s="211"/>
      <c r="X700" s="211"/>
      <c r="Y700" s="211"/>
      <c r="Z700" s="211"/>
      <c r="AA700" s="211"/>
      <c r="AB700" s="211"/>
      <c r="AC700" s="211"/>
      <c r="AD700" s="211"/>
      <c r="AE700" s="211"/>
      <c r="AF700" s="211"/>
      <c r="AG700" s="211"/>
      <c r="AH700" s="211"/>
      <c r="AI700" s="211"/>
      <c r="AJ700" s="211"/>
      <c r="AK700" s="211"/>
      <c r="AL700" s="211"/>
      <c r="AM700" s="211"/>
      <c r="AN700" s="211"/>
      <c r="AO700" s="211"/>
      <c r="AP700" s="211"/>
      <c r="AQ700" s="211"/>
    </row>
    <row r="701" spans="1:43">
      <c r="A701" s="292">
        <v>9781877419485</v>
      </c>
      <c r="B701" s="213" t="s">
        <v>3130</v>
      </c>
      <c r="C701" s="225">
        <v>9.9499999999999993</v>
      </c>
      <c r="E701" s="279"/>
      <c r="F701" s="211"/>
      <c r="G701" s="279"/>
      <c r="H701" s="211"/>
      <c r="I701" s="211"/>
      <c r="J701" s="211"/>
      <c r="K701" s="211"/>
      <c r="L701" s="211"/>
      <c r="M701" s="211"/>
      <c r="N701" s="211"/>
      <c r="O701" s="211"/>
      <c r="P701" s="211"/>
      <c r="Q701" s="211"/>
      <c r="R701" s="211"/>
      <c r="S701" s="211"/>
      <c r="T701" s="211"/>
      <c r="U701" s="211"/>
      <c r="V701" s="211"/>
      <c r="W701" s="211"/>
      <c r="X701" s="211"/>
      <c r="Y701" s="211"/>
      <c r="Z701" s="211"/>
      <c r="AA701" s="211"/>
      <c r="AB701" s="211"/>
      <c r="AC701" s="211"/>
      <c r="AD701" s="211"/>
      <c r="AE701" s="211"/>
      <c r="AF701" s="211"/>
      <c r="AG701" s="211"/>
      <c r="AH701" s="211"/>
      <c r="AI701" s="211"/>
      <c r="AJ701" s="211"/>
      <c r="AK701" s="211"/>
      <c r="AL701" s="211"/>
      <c r="AM701" s="211"/>
      <c r="AN701" s="211"/>
      <c r="AO701" s="211"/>
      <c r="AP701" s="211"/>
      <c r="AQ701" s="211"/>
    </row>
    <row r="702" spans="1:43">
      <c r="A702" s="293">
        <v>9781877435171</v>
      </c>
      <c r="B702" s="219" t="s">
        <v>3131</v>
      </c>
      <c r="C702" s="225">
        <v>9.9499999999999993</v>
      </c>
      <c r="E702" s="279"/>
      <c r="F702" s="211"/>
      <c r="G702" s="279"/>
      <c r="H702" s="211"/>
      <c r="I702" s="211"/>
      <c r="J702" s="211"/>
      <c r="K702" s="211"/>
      <c r="L702" s="211"/>
      <c r="M702" s="211"/>
      <c r="N702" s="211"/>
      <c r="O702" s="211"/>
      <c r="P702" s="211"/>
      <c r="Q702" s="211"/>
      <c r="R702" s="211"/>
      <c r="S702" s="211"/>
      <c r="T702" s="211"/>
      <c r="U702" s="211"/>
      <c r="V702" s="211"/>
      <c r="W702" s="211"/>
      <c r="X702" s="211"/>
      <c r="Y702" s="211"/>
      <c r="Z702" s="211"/>
      <c r="AA702" s="211"/>
      <c r="AB702" s="211"/>
      <c r="AC702" s="211"/>
      <c r="AD702" s="211"/>
      <c r="AE702" s="211"/>
      <c r="AF702" s="211"/>
      <c r="AG702" s="211"/>
      <c r="AH702" s="211"/>
      <c r="AI702" s="211"/>
      <c r="AJ702" s="211"/>
      <c r="AK702" s="211"/>
      <c r="AL702" s="211"/>
      <c r="AM702" s="211"/>
      <c r="AN702" s="211"/>
      <c r="AO702" s="211"/>
      <c r="AP702" s="211"/>
      <c r="AQ702" s="211"/>
    </row>
    <row r="703" spans="1:43">
      <c r="A703" s="289"/>
      <c r="B703" s="250"/>
      <c r="C703" s="251"/>
      <c r="D703" s="252"/>
      <c r="E703" s="280"/>
      <c r="F703" s="252"/>
      <c r="G703" s="280"/>
      <c r="H703" s="252"/>
      <c r="I703" s="252"/>
      <c r="J703" s="252"/>
      <c r="K703" s="252"/>
      <c r="L703" s="252"/>
      <c r="M703" s="252"/>
      <c r="N703" s="252"/>
      <c r="O703" s="252"/>
      <c r="P703" s="252"/>
      <c r="Q703" s="252"/>
      <c r="R703" s="252"/>
      <c r="S703" s="252"/>
      <c r="T703" s="252"/>
      <c r="U703" s="252"/>
      <c r="V703" s="252"/>
      <c r="W703" s="252"/>
      <c r="X703" s="252"/>
      <c r="Y703" s="252"/>
      <c r="Z703" s="252"/>
      <c r="AA703" s="252"/>
      <c r="AB703" s="252"/>
      <c r="AC703" s="252"/>
      <c r="AD703" s="252"/>
      <c r="AE703" s="252"/>
      <c r="AF703" s="252"/>
      <c r="AG703" s="252"/>
      <c r="AH703" s="252"/>
      <c r="AI703" s="252"/>
      <c r="AJ703" s="252"/>
      <c r="AK703" s="252"/>
      <c r="AL703" s="252"/>
      <c r="AM703" s="252"/>
      <c r="AN703" s="252"/>
      <c r="AO703" s="252"/>
      <c r="AP703" s="252"/>
      <c r="AQ703" s="252"/>
    </row>
    <row r="704" spans="1:43" ht="11.25" customHeight="1">
      <c r="A704" s="296">
        <v>9781877490668</v>
      </c>
      <c r="B704" s="221" t="s">
        <v>3132</v>
      </c>
      <c r="C704" s="226">
        <v>76.95</v>
      </c>
    </row>
    <row r="705" spans="1:43">
      <c r="A705" s="292">
        <v>9781877435423</v>
      </c>
      <c r="B705" s="213" t="s">
        <v>3133</v>
      </c>
      <c r="C705" s="225">
        <v>9.9499999999999993</v>
      </c>
      <c r="E705" s="279"/>
      <c r="F705" s="211"/>
      <c r="G705" s="279"/>
      <c r="H705" s="211"/>
      <c r="I705" s="211"/>
      <c r="J705" s="211"/>
      <c r="K705" s="211"/>
      <c r="L705" s="211"/>
      <c r="M705" s="211"/>
      <c r="N705" s="211"/>
      <c r="O705" s="211"/>
      <c r="P705" s="211"/>
      <c r="Q705" s="211"/>
      <c r="R705" s="211"/>
      <c r="S705" s="211"/>
      <c r="T705" s="211"/>
      <c r="U705" s="211"/>
      <c r="V705" s="211"/>
      <c r="W705" s="211"/>
      <c r="X705" s="211"/>
      <c r="Y705" s="211"/>
      <c r="Z705" s="211"/>
      <c r="AA705" s="211"/>
      <c r="AB705" s="211"/>
      <c r="AC705" s="211"/>
      <c r="AD705" s="211"/>
      <c r="AE705" s="211"/>
      <c r="AF705" s="211"/>
      <c r="AG705" s="211"/>
      <c r="AH705" s="211"/>
      <c r="AI705" s="211"/>
      <c r="AJ705" s="211"/>
      <c r="AK705" s="211"/>
      <c r="AL705" s="211"/>
      <c r="AM705" s="211"/>
      <c r="AN705" s="211"/>
      <c r="AO705" s="211"/>
      <c r="AP705" s="211"/>
      <c r="AQ705" s="211"/>
    </row>
    <row r="706" spans="1:43">
      <c r="A706" s="292">
        <v>9781877490415</v>
      </c>
      <c r="B706" s="213" t="s">
        <v>3134</v>
      </c>
      <c r="C706" s="225">
        <v>9.9499999999999993</v>
      </c>
      <c r="E706" s="279"/>
      <c r="F706" s="211"/>
      <c r="G706" s="279"/>
      <c r="H706" s="211"/>
      <c r="I706" s="211"/>
      <c r="J706" s="211"/>
      <c r="K706" s="211"/>
      <c r="L706" s="211"/>
      <c r="M706" s="211"/>
      <c r="N706" s="211"/>
      <c r="O706" s="211"/>
      <c r="P706" s="211"/>
      <c r="Q706" s="211"/>
      <c r="R706" s="211"/>
      <c r="S706" s="211"/>
      <c r="T706" s="211"/>
      <c r="U706" s="211"/>
      <c r="V706" s="211"/>
      <c r="W706" s="211"/>
      <c r="X706" s="211"/>
      <c r="Y706" s="211"/>
      <c r="Z706" s="211"/>
      <c r="AA706" s="211"/>
      <c r="AB706" s="211"/>
      <c r="AC706" s="211"/>
      <c r="AD706" s="211"/>
      <c r="AE706" s="211"/>
      <c r="AF706" s="211"/>
      <c r="AG706" s="211"/>
      <c r="AH706" s="211"/>
      <c r="AI706" s="211"/>
      <c r="AJ706" s="211"/>
      <c r="AK706" s="211"/>
      <c r="AL706" s="211"/>
      <c r="AM706" s="211"/>
      <c r="AN706" s="211"/>
      <c r="AO706" s="211"/>
      <c r="AP706" s="211"/>
      <c r="AQ706" s="211"/>
    </row>
    <row r="707" spans="1:43">
      <c r="A707" s="292">
        <v>9781877490408</v>
      </c>
      <c r="B707" s="213" t="s">
        <v>3135</v>
      </c>
      <c r="C707" s="225">
        <v>9.9499999999999993</v>
      </c>
      <c r="E707" s="279"/>
      <c r="F707" s="211"/>
      <c r="G707" s="279"/>
      <c r="H707" s="211"/>
      <c r="I707" s="211"/>
      <c r="J707" s="211"/>
      <c r="K707" s="211"/>
      <c r="L707" s="211"/>
      <c r="M707" s="211"/>
      <c r="N707" s="211"/>
      <c r="O707" s="211"/>
      <c r="P707" s="211"/>
      <c r="Q707" s="211"/>
      <c r="R707" s="211"/>
      <c r="S707" s="211"/>
      <c r="T707" s="211"/>
      <c r="U707" s="211"/>
      <c r="V707" s="211"/>
      <c r="W707" s="211"/>
      <c r="X707" s="211"/>
      <c r="Y707" s="211"/>
      <c r="Z707" s="211"/>
      <c r="AA707" s="211"/>
      <c r="AB707" s="211"/>
      <c r="AC707" s="211"/>
      <c r="AD707" s="211"/>
      <c r="AE707" s="211"/>
      <c r="AF707" s="211"/>
      <c r="AG707" s="211"/>
      <c r="AH707" s="211"/>
      <c r="AI707" s="211"/>
      <c r="AJ707" s="211"/>
      <c r="AK707" s="211"/>
      <c r="AL707" s="211"/>
      <c r="AM707" s="211"/>
      <c r="AN707" s="211"/>
      <c r="AO707" s="211"/>
      <c r="AP707" s="211"/>
      <c r="AQ707" s="211"/>
    </row>
    <row r="708" spans="1:43">
      <c r="A708" s="292">
        <v>9781877490439</v>
      </c>
      <c r="B708" s="213" t="s">
        <v>3136</v>
      </c>
      <c r="C708" s="225">
        <v>9.9499999999999993</v>
      </c>
      <c r="E708" s="279"/>
      <c r="F708" s="211"/>
      <c r="G708" s="279"/>
      <c r="H708" s="211"/>
      <c r="I708" s="211"/>
      <c r="J708" s="211"/>
      <c r="K708" s="211"/>
      <c r="L708" s="211"/>
      <c r="M708" s="211"/>
      <c r="N708" s="211"/>
      <c r="O708" s="211"/>
      <c r="P708" s="211"/>
      <c r="Q708" s="211"/>
      <c r="R708" s="211"/>
      <c r="S708" s="211"/>
      <c r="T708" s="211"/>
      <c r="U708" s="211"/>
      <c r="V708" s="211"/>
      <c r="W708" s="211"/>
      <c r="X708" s="211"/>
      <c r="Y708" s="211"/>
      <c r="Z708" s="211"/>
      <c r="AA708" s="211"/>
      <c r="AB708" s="211"/>
      <c r="AC708" s="211"/>
      <c r="AD708" s="211"/>
      <c r="AE708" s="211"/>
      <c r="AF708" s="211"/>
      <c r="AG708" s="211"/>
      <c r="AH708" s="211"/>
      <c r="AI708" s="211"/>
      <c r="AJ708" s="211"/>
      <c r="AK708" s="211"/>
      <c r="AL708" s="211"/>
      <c r="AM708" s="211"/>
      <c r="AN708" s="211"/>
      <c r="AO708" s="211"/>
      <c r="AP708" s="211"/>
      <c r="AQ708" s="211"/>
    </row>
    <row r="709" spans="1:43">
      <c r="A709" s="292">
        <v>9781877435447</v>
      </c>
      <c r="B709" s="213" t="s">
        <v>3137</v>
      </c>
      <c r="C709" s="225">
        <v>9.9499999999999993</v>
      </c>
      <c r="E709" s="279"/>
      <c r="F709" s="211"/>
      <c r="G709" s="279"/>
      <c r="H709" s="211"/>
      <c r="I709" s="211"/>
      <c r="J709" s="211"/>
      <c r="K709" s="211"/>
      <c r="L709" s="211"/>
      <c r="M709" s="211"/>
      <c r="N709" s="211"/>
      <c r="O709" s="211"/>
      <c r="P709" s="211"/>
      <c r="Q709" s="211"/>
      <c r="R709" s="211"/>
      <c r="S709" s="211"/>
      <c r="T709" s="211"/>
      <c r="U709" s="211"/>
      <c r="V709" s="211"/>
      <c r="W709" s="211"/>
      <c r="X709" s="211"/>
      <c r="Y709" s="211"/>
      <c r="Z709" s="211"/>
      <c r="AA709" s="211"/>
      <c r="AB709" s="211"/>
      <c r="AC709" s="211"/>
      <c r="AD709" s="211"/>
      <c r="AE709" s="211"/>
      <c r="AF709" s="211"/>
      <c r="AG709" s="211"/>
      <c r="AH709" s="211"/>
      <c r="AI709" s="211"/>
      <c r="AJ709" s="211"/>
      <c r="AK709" s="211"/>
      <c r="AL709" s="211"/>
      <c r="AM709" s="211"/>
      <c r="AN709" s="211"/>
      <c r="AO709" s="211"/>
      <c r="AP709" s="211"/>
      <c r="AQ709" s="211"/>
    </row>
    <row r="710" spans="1:43">
      <c r="A710" s="292">
        <v>9781877435430</v>
      </c>
      <c r="B710" s="213" t="s">
        <v>3138</v>
      </c>
      <c r="C710" s="225">
        <v>9.9499999999999993</v>
      </c>
      <c r="E710" s="279"/>
      <c r="F710" s="211"/>
      <c r="G710" s="279"/>
      <c r="H710" s="211"/>
      <c r="I710" s="211"/>
      <c r="J710" s="211"/>
      <c r="K710" s="211"/>
      <c r="L710" s="211"/>
      <c r="M710" s="211"/>
      <c r="N710" s="211"/>
      <c r="O710" s="211"/>
      <c r="P710" s="211"/>
      <c r="Q710" s="211"/>
      <c r="R710" s="211"/>
      <c r="S710" s="211"/>
      <c r="T710" s="211"/>
      <c r="U710" s="211"/>
      <c r="V710" s="211"/>
      <c r="W710" s="211"/>
      <c r="X710" s="211"/>
      <c r="Y710" s="211"/>
      <c r="Z710" s="211"/>
      <c r="AA710" s="211"/>
      <c r="AB710" s="211"/>
      <c r="AC710" s="211"/>
      <c r="AD710" s="211"/>
      <c r="AE710" s="211"/>
      <c r="AF710" s="211"/>
      <c r="AG710" s="211"/>
      <c r="AH710" s="211"/>
      <c r="AI710" s="211"/>
      <c r="AJ710" s="211"/>
      <c r="AK710" s="211"/>
      <c r="AL710" s="211"/>
      <c r="AM710" s="211"/>
      <c r="AN710" s="211"/>
      <c r="AO710" s="211"/>
      <c r="AP710" s="211"/>
      <c r="AQ710" s="211"/>
    </row>
    <row r="711" spans="1:43">
      <c r="A711" s="292">
        <v>9781877490392</v>
      </c>
      <c r="B711" s="213" t="s">
        <v>3139</v>
      </c>
      <c r="C711" s="225">
        <v>9.9499999999999993</v>
      </c>
      <c r="E711" s="279"/>
      <c r="F711" s="211"/>
      <c r="G711" s="279"/>
      <c r="H711" s="211"/>
      <c r="I711" s="211"/>
      <c r="J711" s="211"/>
      <c r="K711" s="211"/>
      <c r="L711" s="211"/>
      <c r="M711" s="211"/>
      <c r="N711" s="211"/>
      <c r="O711" s="211"/>
      <c r="P711" s="211"/>
      <c r="Q711" s="211"/>
      <c r="R711" s="211"/>
      <c r="S711" s="211"/>
      <c r="T711" s="211"/>
      <c r="U711" s="211"/>
      <c r="V711" s="211"/>
      <c r="W711" s="211"/>
      <c r="X711" s="211"/>
      <c r="Y711" s="211"/>
      <c r="Z711" s="211"/>
      <c r="AA711" s="211"/>
      <c r="AB711" s="211"/>
      <c r="AC711" s="211"/>
      <c r="AD711" s="211"/>
      <c r="AE711" s="211"/>
      <c r="AF711" s="211"/>
      <c r="AG711" s="211"/>
      <c r="AH711" s="211"/>
      <c r="AI711" s="211"/>
      <c r="AJ711" s="211"/>
      <c r="AK711" s="211"/>
      <c r="AL711" s="211"/>
      <c r="AM711" s="211"/>
      <c r="AN711" s="211"/>
      <c r="AO711" s="211"/>
      <c r="AP711" s="211"/>
      <c r="AQ711" s="211"/>
    </row>
    <row r="712" spans="1:43">
      <c r="A712" s="293">
        <v>9781877490422</v>
      </c>
      <c r="B712" s="219" t="s">
        <v>3140</v>
      </c>
      <c r="C712" s="225">
        <v>9.9499999999999993</v>
      </c>
      <c r="E712" s="279"/>
      <c r="F712" s="211"/>
      <c r="G712" s="279"/>
      <c r="H712" s="211"/>
      <c r="I712" s="211"/>
      <c r="J712" s="211"/>
      <c r="K712" s="211"/>
      <c r="L712" s="211"/>
      <c r="M712" s="211"/>
      <c r="N712" s="211"/>
      <c r="O712" s="211"/>
      <c r="P712" s="211"/>
      <c r="Q712" s="211"/>
      <c r="R712" s="211"/>
      <c r="S712" s="211"/>
      <c r="T712" s="211"/>
      <c r="U712" s="211"/>
      <c r="V712" s="211"/>
      <c r="W712" s="211"/>
      <c r="X712" s="211"/>
      <c r="Y712" s="211"/>
      <c r="Z712" s="211"/>
      <c r="AA712" s="211"/>
      <c r="AB712" s="211"/>
      <c r="AC712" s="211"/>
      <c r="AD712" s="211"/>
      <c r="AE712" s="211"/>
      <c r="AF712" s="211"/>
      <c r="AG712" s="211"/>
      <c r="AH712" s="211"/>
      <c r="AI712" s="211"/>
      <c r="AJ712" s="211"/>
      <c r="AK712" s="211"/>
      <c r="AL712" s="211"/>
      <c r="AM712" s="211"/>
      <c r="AN712" s="211"/>
      <c r="AO712" s="211"/>
      <c r="AP712" s="211"/>
      <c r="AQ712" s="211"/>
    </row>
    <row r="713" spans="1:43">
      <c r="A713" s="289"/>
      <c r="B713" s="250"/>
      <c r="C713" s="251"/>
      <c r="D713" s="252"/>
      <c r="E713" s="280"/>
      <c r="F713" s="252"/>
      <c r="G713" s="280"/>
      <c r="H713" s="252"/>
      <c r="I713" s="252"/>
      <c r="J713" s="252"/>
      <c r="K713" s="252"/>
      <c r="L713" s="252"/>
      <c r="M713" s="252"/>
      <c r="N713" s="252"/>
      <c r="O713" s="252"/>
      <c r="P713" s="252"/>
      <c r="Q713" s="252"/>
      <c r="R713" s="252"/>
      <c r="S713" s="252"/>
      <c r="T713" s="252"/>
      <c r="U713" s="252"/>
      <c r="V713" s="252"/>
      <c r="W713" s="252"/>
      <c r="X713" s="252"/>
      <c r="Y713" s="252"/>
      <c r="Z713" s="252"/>
      <c r="AA713" s="252"/>
      <c r="AB713" s="252"/>
      <c r="AC713" s="252"/>
      <c r="AD713" s="252"/>
      <c r="AE713" s="252"/>
      <c r="AF713" s="252"/>
      <c r="AG713" s="252"/>
      <c r="AH713" s="252"/>
      <c r="AI713" s="252"/>
      <c r="AJ713" s="252"/>
      <c r="AK713" s="252"/>
      <c r="AL713" s="252"/>
      <c r="AM713" s="252"/>
      <c r="AN713" s="252"/>
      <c r="AO713" s="252"/>
      <c r="AP713" s="252"/>
      <c r="AQ713" s="252"/>
    </row>
    <row r="714" spans="1:43" ht="11.25" customHeight="1">
      <c r="A714" s="296">
        <v>9781776542406</v>
      </c>
      <c r="B714" s="221" t="s">
        <v>3141</v>
      </c>
      <c r="C714" s="226">
        <v>76.95</v>
      </c>
    </row>
    <row r="715" spans="1:43">
      <c r="A715" s="292">
        <v>9781776542437</v>
      </c>
      <c r="B715" s="213" t="s">
        <v>3142</v>
      </c>
      <c r="C715" s="225">
        <v>9.9499999999999993</v>
      </c>
      <c r="E715" s="279"/>
      <c r="F715" s="211"/>
      <c r="G715" s="279"/>
      <c r="H715" s="211"/>
      <c r="I715" s="211"/>
      <c r="J715" s="211"/>
      <c r="K715" s="211"/>
      <c r="L715" s="211"/>
      <c r="M715" s="211"/>
      <c r="N715" s="211"/>
      <c r="O715" s="211"/>
      <c r="P715" s="211"/>
      <c r="Q715" s="211"/>
      <c r="R715" s="211"/>
      <c r="S715" s="211"/>
      <c r="T715" s="211"/>
      <c r="U715" s="211"/>
      <c r="V715" s="211"/>
      <c r="W715" s="211"/>
      <c r="X715" s="211"/>
      <c r="Y715" s="211"/>
      <c r="Z715" s="211"/>
      <c r="AA715" s="211"/>
      <c r="AB715" s="211"/>
      <c r="AC715" s="211"/>
      <c r="AD715" s="211"/>
      <c r="AE715" s="211"/>
      <c r="AF715" s="211"/>
      <c r="AG715" s="211"/>
      <c r="AH715" s="211"/>
      <c r="AI715" s="211"/>
      <c r="AJ715" s="211"/>
      <c r="AK715" s="211"/>
      <c r="AL715" s="211"/>
      <c r="AM715" s="211"/>
      <c r="AN715" s="211"/>
      <c r="AO715" s="211"/>
      <c r="AP715" s="211"/>
      <c r="AQ715" s="211"/>
    </row>
    <row r="716" spans="1:43">
      <c r="A716" s="292">
        <v>9781776542444</v>
      </c>
      <c r="B716" s="213" t="s">
        <v>3143</v>
      </c>
      <c r="C716" s="225">
        <v>9.9499999999999993</v>
      </c>
      <c r="E716" s="279"/>
      <c r="F716" s="211"/>
      <c r="G716" s="279"/>
      <c r="H716" s="211"/>
      <c r="I716" s="211"/>
      <c r="J716" s="211"/>
      <c r="K716" s="211"/>
      <c r="L716" s="211"/>
      <c r="M716" s="211"/>
      <c r="N716" s="211"/>
      <c r="O716" s="211"/>
      <c r="P716" s="211"/>
      <c r="Q716" s="211"/>
      <c r="R716" s="211"/>
      <c r="S716" s="211"/>
      <c r="T716" s="211"/>
      <c r="U716" s="211"/>
      <c r="V716" s="211"/>
      <c r="W716" s="211"/>
      <c r="X716" s="211"/>
      <c r="Y716" s="211"/>
      <c r="Z716" s="211"/>
      <c r="AA716" s="211"/>
      <c r="AB716" s="211"/>
      <c r="AC716" s="211"/>
      <c r="AD716" s="211"/>
      <c r="AE716" s="211"/>
      <c r="AF716" s="211"/>
      <c r="AG716" s="211"/>
      <c r="AH716" s="211"/>
      <c r="AI716" s="211"/>
      <c r="AJ716" s="211"/>
      <c r="AK716" s="211"/>
      <c r="AL716" s="211"/>
      <c r="AM716" s="211"/>
      <c r="AN716" s="211"/>
      <c r="AO716" s="211"/>
      <c r="AP716" s="211"/>
      <c r="AQ716" s="211"/>
    </row>
    <row r="717" spans="1:43">
      <c r="A717" s="292">
        <v>9781776542451</v>
      </c>
      <c r="B717" s="213" t="s">
        <v>3144</v>
      </c>
      <c r="C717" s="225">
        <v>9.9499999999999993</v>
      </c>
      <c r="E717" s="279"/>
      <c r="F717" s="211"/>
      <c r="G717" s="279"/>
      <c r="H717" s="211"/>
      <c r="I717" s="211"/>
      <c r="J717" s="211"/>
      <c r="K717" s="211"/>
      <c r="L717" s="211"/>
      <c r="M717" s="211"/>
      <c r="N717" s="211"/>
      <c r="O717" s="211"/>
      <c r="P717" s="211"/>
      <c r="Q717" s="211"/>
      <c r="R717" s="211"/>
      <c r="S717" s="211"/>
      <c r="T717" s="211"/>
      <c r="U717" s="211"/>
      <c r="V717" s="211"/>
      <c r="W717" s="211"/>
      <c r="X717" s="211"/>
      <c r="Y717" s="211"/>
      <c r="Z717" s="211"/>
      <c r="AA717" s="211"/>
      <c r="AB717" s="211"/>
      <c r="AC717" s="211"/>
      <c r="AD717" s="211"/>
      <c r="AE717" s="211"/>
      <c r="AF717" s="211"/>
      <c r="AG717" s="211"/>
      <c r="AH717" s="211"/>
      <c r="AI717" s="211"/>
      <c r="AJ717" s="211"/>
      <c r="AK717" s="211"/>
      <c r="AL717" s="211"/>
      <c r="AM717" s="211"/>
      <c r="AN717" s="211"/>
      <c r="AO717" s="211"/>
      <c r="AP717" s="211"/>
      <c r="AQ717" s="211"/>
    </row>
    <row r="718" spans="1:43">
      <c r="A718" s="292">
        <v>9781776542468</v>
      </c>
      <c r="B718" s="213" t="s">
        <v>3145</v>
      </c>
      <c r="C718" s="225">
        <v>9.9499999999999993</v>
      </c>
      <c r="E718" s="279"/>
      <c r="F718" s="211"/>
      <c r="G718" s="279"/>
      <c r="H718" s="211"/>
      <c r="I718" s="211"/>
      <c r="J718" s="211"/>
      <c r="K718" s="211"/>
      <c r="L718" s="211"/>
      <c r="M718" s="211"/>
      <c r="N718" s="211"/>
      <c r="O718" s="211"/>
      <c r="P718" s="211"/>
      <c r="Q718" s="211"/>
      <c r="R718" s="211"/>
      <c r="S718" s="211"/>
      <c r="T718" s="211"/>
      <c r="U718" s="211"/>
      <c r="V718" s="211"/>
      <c r="W718" s="211"/>
      <c r="X718" s="211"/>
      <c r="Y718" s="211"/>
      <c r="Z718" s="211"/>
      <c r="AA718" s="211"/>
      <c r="AB718" s="211"/>
      <c r="AC718" s="211"/>
      <c r="AD718" s="211"/>
      <c r="AE718" s="211"/>
      <c r="AF718" s="211"/>
      <c r="AG718" s="211"/>
      <c r="AH718" s="211"/>
      <c r="AI718" s="211"/>
      <c r="AJ718" s="211"/>
      <c r="AK718" s="211"/>
      <c r="AL718" s="211"/>
      <c r="AM718" s="211"/>
      <c r="AN718" s="211"/>
      <c r="AO718" s="211"/>
      <c r="AP718" s="211"/>
      <c r="AQ718" s="211"/>
    </row>
    <row r="719" spans="1:43">
      <c r="A719" s="292">
        <v>9781776542475</v>
      </c>
      <c r="B719" s="213" t="s">
        <v>3146</v>
      </c>
      <c r="C719" s="225">
        <v>9.9499999999999993</v>
      </c>
      <c r="E719" s="279"/>
      <c r="F719" s="211"/>
      <c r="G719" s="279"/>
      <c r="H719" s="211"/>
      <c r="I719" s="211"/>
      <c r="J719" s="211"/>
      <c r="K719" s="211"/>
      <c r="L719" s="211"/>
      <c r="M719" s="211"/>
      <c r="N719" s="211"/>
      <c r="O719" s="211"/>
      <c r="P719" s="211"/>
      <c r="Q719" s="211"/>
      <c r="R719" s="211"/>
      <c r="S719" s="211"/>
      <c r="T719" s="211"/>
      <c r="U719" s="211"/>
      <c r="V719" s="211"/>
      <c r="W719" s="211"/>
      <c r="X719" s="211"/>
      <c r="Y719" s="211"/>
      <c r="Z719" s="211"/>
      <c r="AA719" s="211"/>
      <c r="AB719" s="211"/>
      <c r="AC719" s="211"/>
      <c r="AD719" s="211"/>
      <c r="AE719" s="211"/>
      <c r="AF719" s="211"/>
      <c r="AG719" s="211"/>
      <c r="AH719" s="211"/>
      <c r="AI719" s="211"/>
      <c r="AJ719" s="211"/>
      <c r="AK719" s="211"/>
      <c r="AL719" s="211"/>
      <c r="AM719" s="211"/>
      <c r="AN719" s="211"/>
      <c r="AO719" s="211"/>
      <c r="AP719" s="211"/>
      <c r="AQ719" s="211"/>
    </row>
    <row r="720" spans="1:43">
      <c r="A720" s="292">
        <v>9781776542482</v>
      </c>
      <c r="B720" s="213" t="s">
        <v>3147</v>
      </c>
      <c r="C720" s="225">
        <v>9.9499999999999993</v>
      </c>
      <c r="E720" s="279"/>
      <c r="F720" s="211"/>
      <c r="G720" s="279"/>
      <c r="H720" s="211"/>
      <c r="I720" s="211"/>
      <c r="J720" s="211"/>
      <c r="K720" s="211"/>
      <c r="L720" s="211"/>
      <c r="M720" s="211"/>
      <c r="N720" s="211"/>
      <c r="O720" s="211"/>
      <c r="P720" s="211"/>
      <c r="Q720" s="211"/>
      <c r="R720" s="211"/>
      <c r="S720" s="211"/>
      <c r="T720" s="211"/>
      <c r="U720" s="211"/>
      <c r="V720" s="211"/>
      <c r="W720" s="211"/>
      <c r="X720" s="211"/>
      <c r="Y720" s="211"/>
      <c r="Z720" s="211"/>
      <c r="AA720" s="211"/>
      <c r="AB720" s="211"/>
      <c r="AC720" s="211"/>
      <c r="AD720" s="211"/>
      <c r="AE720" s="211"/>
      <c r="AF720" s="211"/>
      <c r="AG720" s="211"/>
      <c r="AH720" s="211"/>
      <c r="AI720" s="211"/>
      <c r="AJ720" s="211"/>
      <c r="AK720" s="211"/>
      <c r="AL720" s="211"/>
      <c r="AM720" s="211"/>
      <c r="AN720" s="211"/>
      <c r="AO720" s="211"/>
      <c r="AP720" s="211"/>
      <c r="AQ720" s="211"/>
    </row>
    <row r="721" spans="1:43">
      <c r="A721" s="292">
        <v>9781776542499</v>
      </c>
      <c r="B721" s="213" t="s">
        <v>3148</v>
      </c>
      <c r="C721" s="225">
        <v>9.9499999999999993</v>
      </c>
      <c r="E721" s="279"/>
      <c r="F721" s="211"/>
      <c r="G721" s="279"/>
      <c r="H721" s="211"/>
      <c r="I721" s="211"/>
      <c r="J721" s="211"/>
      <c r="K721" s="211"/>
      <c r="L721" s="211"/>
      <c r="M721" s="211"/>
      <c r="N721" s="211"/>
      <c r="O721" s="211"/>
      <c r="P721" s="211"/>
      <c r="Q721" s="211"/>
      <c r="R721" s="211"/>
      <c r="S721" s="211"/>
      <c r="T721" s="211"/>
      <c r="U721" s="211"/>
      <c r="V721" s="211"/>
      <c r="W721" s="211"/>
      <c r="X721" s="211"/>
      <c r="Y721" s="211"/>
      <c r="Z721" s="211"/>
      <c r="AA721" s="211"/>
      <c r="AB721" s="211"/>
      <c r="AC721" s="211"/>
      <c r="AD721" s="211"/>
      <c r="AE721" s="211"/>
      <c r="AF721" s="211"/>
      <c r="AG721" s="211"/>
      <c r="AH721" s="211"/>
      <c r="AI721" s="211"/>
      <c r="AJ721" s="211"/>
      <c r="AK721" s="211"/>
      <c r="AL721" s="211"/>
      <c r="AM721" s="211"/>
      <c r="AN721" s="211"/>
      <c r="AO721" s="211"/>
      <c r="AP721" s="211"/>
      <c r="AQ721" s="211"/>
    </row>
    <row r="722" spans="1:43">
      <c r="A722" s="293">
        <v>9781776542505</v>
      </c>
      <c r="B722" s="219" t="s">
        <v>3149</v>
      </c>
      <c r="C722" s="225">
        <v>9.9499999999999993</v>
      </c>
      <c r="E722" s="279"/>
      <c r="F722" s="211"/>
      <c r="G722" s="279"/>
      <c r="H722" s="211"/>
      <c r="I722" s="211"/>
      <c r="J722" s="211"/>
      <c r="K722" s="211"/>
      <c r="L722" s="211"/>
      <c r="M722" s="211"/>
      <c r="N722" s="211"/>
      <c r="O722" s="211"/>
      <c r="P722" s="211"/>
      <c r="Q722" s="211"/>
      <c r="R722" s="211"/>
      <c r="S722" s="211"/>
      <c r="T722" s="211"/>
      <c r="U722" s="211"/>
      <c r="V722" s="211"/>
      <c r="W722" s="211"/>
      <c r="X722" s="211"/>
      <c r="Y722" s="211"/>
      <c r="Z722" s="211"/>
      <c r="AA722" s="211"/>
      <c r="AB722" s="211"/>
      <c r="AC722" s="211"/>
      <c r="AD722" s="211"/>
      <c r="AE722" s="211"/>
      <c r="AF722" s="211"/>
      <c r="AG722" s="211"/>
      <c r="AH722" s="211"/>
      <c r="AI722" s="211"/>
      <c r="AJ722" s="211"/>
      <c r="AK722" s="211"/>
      <c r="AL722" s="211"/>
      <c r="AM722" s="211"/>
      <c r="AN722" s="211"/>
      <c r="AO722" s="211"/>
      <c r="AP722" s="211"/>
      <c r="AQ722" s="211"/>
    </row>
    <row r="723" spans="1:43">
      <c r="A723" s="289"/>
      <c r="B723" s="250"/>
      <c r="C723" s="251"/>
      <c r="D723" s="252"/>
      <c r="E723" s="280"/>
      <c r="F723" s="252"/>
      <c r="G723" s="280"/>
      <c r="H723" s="252"/>
      <c r="I723" s="252"/>
      <c r="J723" s="252"/>
      <c r="K723" s="252"/>
      <c r="L723" s="252"/>
      <c r="M723" s="252"/>
      <c r="N723" s="252"/>
      <c r="O723" s="252"/>
      <c r="P723" s="252"/>
      <c r="Q723" s="252"/>
      <c r="R723" s="252"/>
      <c r="S723" s="252"/>
      <c r="T723" s="252"/>
      <c r="U723" s="252"/>
      <c r="V723" s="252"/>
      <c r="W723" s="252"/>
      <c r="X723" s="252"/>
      <c r="Y723" s="252"/>
      <c r="Z723" s="252"/>
      <c r="AA723" s="252"/>
      <c r="AB723" s="252"/>
      <c r="AC723" s="252"/>
      <c r="AD723" s="252"/>
      <c r="AE723" s="252"/>
      <c r="AF723" s="252"/>
      <c r="AG723" s="252"/>
      <c r="AH723" s="252"/>
      <c r="AI723" s="252"/>
      <c r="AJ723" s="252"/>
      <c r="AK723" s="252"/>
      <c r="AL723" s="252"/>
      <c r="AM723" s="252"/>
      <c r="AN723" s="252"/>
      <c r="AO723" s="252"/>
      <c r="AP723" s="252"/>
      <c r="AQ723" s="252"/>
    </row>
    <row r="724" spans="1:43" ht="11.25" customHeight="1">
      <c r="A724" s="296">
        <v>9781776542413</v>
      </c>
      <c r="B724" s="221" t="s">
        <v>3150</v>
      </c>
      <c r="C724" s="226">
        <v>76.95</v>
      </c>
    </row>
    <row r="725" spans="1:43">
      <c r="A725" s="292">
        <v>9781776542512</v>
      </c>
      <c r="B725" s="213" t="s">
        <v>3151</v>
      </c>
      <c r="C725" s="225">
        <v>9.9499999999999993</v>
      </c>
      <c r="E725" s="279"/>
      <c r="F725" s="211"/>
      <c r="G725" s="279"/>
      <c r="H725" s="211"/>
      <c r="I725" s="211"/>
      <c r="J725" s="211"/>
      <c r="K725" s="211"/>
      <c r="L725" s="211"/>
      <c r="M725" s="211"/>
      <c r="N725" s="211"/>
      <c r="O725" s="211"/>
      <c r="P725" s="211"/>
      <c r="Q725" s="211"/>
      <c r="R725" s="211"/>
      <c r="S725" s="211"/>
      <c r="T725" s="211"/>
      <c r="U725" s="211"/>
      <c r="V725" s="211"/>
      <c r="W725" s="211"/>
      <c r="X725" s="211"/>
      <c r="Y725" s="211"/>
      <c r="Z725" s="211"/>
      <c r="AA725" s="211"/>
      <c r="AB725" s="211"/>
      <c r="AC725" s="211"/>
      <c r="AD725" s="211"/>
      <c r="AE725" s="211"/>
      <c r="AF725" s="211"/>
      <c r="AG725" s="211"/>
      <c r="AH725" s="211"/>
      <c r="AI725" s="211"/>
      <c r="AJ725" s="211"/>
      <c r="AK725" s="211"/>
      <c r="AL725" s="211"/>
      <c r="AM725" s="211"/>
      <c r="AN725" s="211"/>
      <c r="AO725" s="211"/>
      <c r="AP725" s="211"/>
      <c r="AQ725" s="211"/>
    </row>
    <row r="726" spans="1:43">
      <c r="A726" s="292">
        <v>9781776542529</v>
      </c>
      <c r="B726" s="213" t="s">
        <v>3152</v>
      </c>
      <c r="C726" s="225">
        <v>9.9499999999999993</v>
      </c>
      <c r="E726" s="279"/>
      <c r="F726" s="211"/>
      <c r="G726" s="279"/>
      <c r="H726" s="211"/>
      <c r="I726" s="211"/>
      <c r="J726" s="211"/>
      <c r="K726" s="211"/>
      <c r="L726" s="211"/>
      <c r="M726" s="211"/>
      <c r="N726" s="211"/>
      <c r="O726" s="211"/>
      <c r="P726" s="211"/>
      <c r="Q726" s="211"/>
      <c r="R726" s="211"/>
      <c r="S726" s="211"/>
      <c r="T726" s="211"/>
      <c r="U726" s="211"/>
      <c r="V726" s="211"/>
      <c r="W726" s="211"/>
      <c r="X726" s="211"/>
      <c r="Y726" s="211"/>
      <c r="Z726" s="211"/>
      <c r="AA726" s="211"/>
      <c r="AB726" s="211"/>
      <c r="AC726" s="211"/>
      <c r="AD726" s="211"/>
      <c r="AE726" s="211"/>
      <c r="AF726" s="211"/>
      <c r="AG726" s="211"/>
      <c r="AH726" s="211"/>
      <c r="AI726" s="211"/>
      <c r="AJ726" s="211"/>
      <c r="AK726" s="211"/>
      <c r="AL726" s="211"/>
      <c r="AM726" s="211"/>
      <c r="AN726" s="211"/>
      <c r="AO726" s="211"/>
      <c r="AP726" s="211"/>
      <c r="AQ726" s="211"/>
    </row>
    <row r="727" spans="1:43">
      <c r="A727" s="292">
        <v>9781776542536</v>
      </c>
      <c r="B727" s="213" t="s">
        <v>3153</v>
      </c>
      <c r="C727" s="225">
        <v>9.9499999999999993</v>
      </c>
      <c r="E727" s="279"/>
      <c r="F727" s="211"/>
      <c r="G727" s="279"/>
      <c r="H727" s="211"/>
      <c r="I727" s="211"/>
      <c r="J727" s="211"/>
      <c r="K727" s="211"/>
      <c r="L727" s="211"/>
      <c r="M727" s="211"/>
      <c r="N727" s="211"/>
      <c r="O727" s="211"/>
      <c r="P727" s="211"/>
      <c r="Q727" s="211"/>
      <c r="R727" s="211"/>
      <c r="S727" s="211"/>
      <c r="T727" s="211"/>
      <c r="U727" s="211"/>
      <c r="V727" s="211"/>
      <c r="W727" s="211"/>
      <c r="X727" s="211"/>
      <c r="Y727" s="211"/>
      <c r="Z727" s="211"/>
      <c r="AA727" s="211"/>
      <c r="AB727" s="211"/>
      <c r="AC727" s="211"/>
      <c r="AD727" s="211"/>
      <c r="AE727" s="211"/>
      <c r="AF727" s="211"/>
      <c r="AG727" s="211"/>
      <c r="AH727" s="211"/>
      <c r="AI727" s="211"/>
      <c r="AJ727" s="211"/>
      <c r="AK727" s="211"/>
      <c r="AL727" s="211"/>
      <c r="AM727" s="211"/>
      <c r="AN727" s="211"/>
      <c r="AO727" s="211"/>
      <c r="AP727" s="211"/>
      <c r="AQ727" s="211"/>
    </row>
    <row r="728" spans="1:43">
      <c r="A728" s="292">
        <v>9781776542543</v>
      </c>
      <c r="B728" s="213" t="s">
        <v>3154</v>
      </c>
      <c r="C728" s="225">
        <v>9.9499999999999993</v>
      </c>
      <c r="E728" s="279"/>
      <c r="F728" s="211"/>
      <c r="G728" s="279"/>
      <c r="H728" s="211"/>
      <c r="I728" s="211"/>
      <c r="J728" s="211"/>
      <c r="K728" s="211"/>
      <c r="L728" s="211"/>
      <c r="M728" s="211"/>
      <c r="N728" s="211"/>
      <c r="O728" s="211"/>
      <c r="P728" s="211"/>
      <c r="Q728" s="211"/>
      <c r="R728" s="211"/>
      <c r="S728" s="211"/>
      <c r="T728" s="211"/>
      <c r="U728" s="211"/>
      <c r="V728" s="211"/>
      <c r="W728" s="211"/>
      <c r="X728" s="211"/>
      <c r="Y728" s="211"/>
      <c r="Z728" s="211"/>
      <c r="AA728" s="211"/>
      <c r="AB728" s="211"/>
      <c r="AC728" s="211"/>
      <c r="AD728" s="211"/>
      <c r="AE728" s="211"/>
      <c r="AF728" s="211"/>
      <c r="AG728" s="211"/>
      <c r="AH728" s="211"/>
      <c r="AI728" s="211"/>
      <c r="AJ728" s="211"/>
      <c r="AK728" s="211"/>
      <c r="AL728" s="211"/>
      <c r="AM728" s="211"/>
      <c r="AN728" s="211"/>
      <c r="AO728" s="211"/>
      <c r="AP728" s="211"/>
      <c r="AQ728" s="211"/>
    </row>
    <row r="729" spans="1:43">
      <c r="A729" s="292">
        <v>9781776542550</v>
      </c>
      <c r="B729" s="213" t="s">
        <v>3155</v>
      </c>
      <c r="C729" s="225">
        <v>9.9499999999999993</v>
      </c>
      <c r="E729" s="279"/>
      <c r="F729" s="211"/>
      <c r="G729" s="279"/>
      <c r="H729" s="211"/>
      <c r="I729" s="211"/>
      <c r="J729" s="211"/>
      <c r="K729" s="211"/>
      <c r="L729" s="211"/>
      <c r="M729" s="211"/>
      <c r="N729" s="211"/>
      <c r="O729" s="211"/>
      <c r="P729" s="211"/>
      <c r="Q729" s="211"/>
      <c r="R729" s="211"/>
      <c r="S729" s="211"/>
      <c r="T729" s="211"/>
      <c r="U729" s="211"/>
      <c r="V729" s="211"/>
      <c r="W729" s="211"/>
      <c r="X729" s="211"/>
      <c r="Y729" s="211"/>
      <c r="Z729" s="211"/>
      <c r="AA729" s="211"/>
      <c r="AB729" s="211"/>
      <c r="AC729" s="211"/>
      <c r="AD729" s="211"/>
      <c r="AE729" s="211"/>
      <c r="AF729" s="211"/>
      <c r="AG729" s="211"/>
      <c r="AH729" s="211"/>
      <c r="AI729" s="211"/>
      <c r="AJ729" s="211"/>
      <c r="AK729" s="211"/>
      <c r="AL729" s="211"/>
      <c r="AM729" s="211"/>
      <c r="AN729" s="211"/>
      <c r="AO729" s="211"/>
      <c r="AP729" s="211"/>
      <c r="AQ729" s="211"/>
    </row>
    <row r="730" spans="1:43">
      <c r="A730" s="292">
        <v>9781776542567</v>
      </c>
      <c r="B730" s="213" t="s">
        <v>3156</v>
      </c>
      <c r="C730" s="225">
        <v>9.9499999999999993</v>
      </c>
      <c r="E730" s="279"/>
      <c r="F730" s="211"/>
      <c r="G730" s="279"/>
      <c r="H730" s="211"/>
      <c r="I730" s="211"/>
      <c r="J730" s="211"/>
      <c r="K730" s="211"/>
      <c r="L730" s="211"/>
      <c r="M730" s="211"/>
      <c r="N730" s="211"/>
      <c r="O730" s="211"/>
      <c r="P730" s="211"/>
      <c r="Q730" s="211"/>
      <c r="R730" s="211"/>
      <c r="S730" s="211"/>
      <c r="T730" s="211"/>
      <c r="U730" s="211"/>
      <c r="V730" s="211"/>
      <c r="W730" s="211"/>
      <c r="X730" s="211"/>
      <c r="Y730" s="211"/>
      <c r="Z730" s="211"/>
      <c r="AA730" s="211"/>
      <c r="AB730" s="211"/>
      <c r="AC730" s="211"/>
      <c r="AD730" s="211"/>
      <c r="AE730" s="211"/>
      <c r="AF730" s="211"/>
      <c r="AG730" s="211"/>
      <c r="AH730" s="211"/>
      <c r="AI730" s="211"/>
      <c r="AJ730" s="211"/>
      <c r="AK730" s="211"/>
      <c r="AL730" s="211"/>
      <c r="AM730" s="211"/>
      <c r="AN730" s="211"/>
      <c r="AO730" s="211"/>
      <c r="AP730" s="211"/>
      <c r="AQ730" s="211"/>
    </row>
    <row r="731" spans="1:43">
      <c r="A731" s="292">
        <v>9781776542574</v>
      </c>
      <c r="B731" s="213" t="s">
        <v>3157</v>
      </c>
      <c r="C731" s="225">
        <v>9.9499999999999993</v>
      </c>
      <c r="E731" s="279"/>
      <c r="F731" s="211"/>
      <c r="G731" s="279"/>
      <c r="H731" s="211"/>
      <c r="I731" s="211"/>
      <c r="J731" s="211"/>
      <c r="K731" s="211"/>
      <c r="L731" s="211"/>
      <c r="M731" s="211"/>
      <c r="N731" s="211"/>
      <c r="O731" s="211"/>
      <c r="P731" s="211"/>
      <c r="Q731" s="211"/>
      <c r="R731" s="211"/>
      <c r="S731" s="211"/>
      <c r="T731" s="211"/>
      <c r="U731" s="211"/>
      <c r="V731" s="211"/>
      <c r="W731" s="211"/>
      <c r="X731" s="211"/>
      <c r="Y731" s="211"/>
      <c r="Z731" s="211"/>
      <c r="AA731" s="211"/>
      <c r="AB731" s="211"/>
      <c r="AC731" s="211"/>
      <c r="AD731" s="211"/>
      <c r="AE731" s="211"/>
      <c r="AF731" s="211"/>
      <c r="AG731" s="211"/>
      <c r="AH731" s="211"/>
      <c r="AI731" s="211"/>
      <c r="AJ731" s="211"/>
      <c r="AK731" s="211"/>
      <c r="AL731" s="211"/>
      <c r="AM731" s="211"/>
      <c r="AN731" s="211"/>
      <c r="AO731" s="211"/>
      <c r="AP731" s="211"/>
      <c r="AQ731" s="211"/>
    </row>
    <row r="732" spans="1:43">
      <c r="A732" s="293">
        <v>9781776542581</v>
      </c>
      <c r="B732" s="219" t="s">
        <v>3158</v>
      </c>
      <c r="C732" s="225">
        <v>9.9499999999999993</v>
      </c>
      <c r="E732" s="279"/>
      <c r="F732" s="211"/>
      <c r="G732" s="279"/>
      <c r="H732" s="211"/>
      <c r="I732" s="211"/>
      <c r="J732" s="211"/>
      <c r="K732" s="211"/>
      <c r="L732" s="211"/>
      <c r="M732" s="211"/>
      <c r="N732" s="211"/>
      <c r="O732" s="211"/>
      <c r="P732" s="211"/>
      <c r="Q732" s="211"/>
      <c r="R732" s="211"/>
      <c r="S732" s="211"/>
      <c r="T732" s="211"/>
      <c r="U732" s="211"/>
      <c r="V732" s="211"/>
      <c r="W732" s="211"/>
      <c r="X732" s="211"/>
      <c r="Y732" s="211"/>
      <c r="Z732" s="211"/>
      <c r="AA732" s="211"/>
      <c r="AB732" s="211"/>
      <c r="AC732" s="211"/>
      <c r="AD732" s="211"/>
      <c r="AE732" s="211"/>
      <c r="AF732" s="211"/>
      <c r="AG732" s="211"/>
      <c r="AH732" s="211"/>
      <c r="AI732" s="211"/>
      <c r="AJ732" s="211"/>
      <c r="AK732" s="211"/>
      <c r="AL732" s="211"/>
      <c r="AM732" s="211"/>
      <c r="AN732" s="211"/>
      <c r="AO732" s="211"/>
      <c r="AP732" s="211"/>
      <c r="AQ732" s="211"/>
    </row>
    <row r="733" spans="1:43">
      <c r="A733" s="289"/>
      <c r="B733" s="250"/>
      <c r="C733" s="251"/>
      <c r="D733" s="252"/>
      <c r="E733" s="280"/>
      <c r="F733" s="252"/>
      <c r="G733" s="280"/>
      <c r="H733" s="252"/>
      <c r="I733" s="252"/>
      <c r="J733" s="252"/>
      <c r="K733" s="252"/>
      <c r="L733" s="252"/>
      <c r="M733" s="252"/>
      <c r="N733" s="252"/>
      <c r="O733" s="252"/>
      <c r="P733" s="252"/>
      <c r="Q733" s="252"/>
      <c r="R733" s="252"/>
      <c r="S733" s="252"/>
      <c r="T733" s="252"/>
      <c r="U733" s="252"/>
      <c r="V733" s="252"/>
      <c r="W733" s="252"/>
      <c r="X733" s="252"/>
      <c r="Y733" s="252"/>
      <c r="Z733" s="252"/>
      <c r="AA733" s="252"/>
      <c r="AB733" s="252"/>
      <c r="AC733" s="252"/>
      <c r="AD733" s="252"/>
      <c r="AE733" s="252"/>
      <c r="AF733" s="252"/>
      <c r="AG733" s="252"/>
      <c r="AH733" s="252"/>
      <c r="AI733" s="252"/>
      <c r="AJ733" s="252"/>
      <c r="AK733" s="252"/>
      <c r="AL733" s="252"/>
      <c r="AM733" s="252"/>
      <c r="AN733" s="252"/>
      <c r="AO733" s="252"/>
      <c r="AP733" s="252"/>
      <c r="AQ733" s="252"/>
    </row>
    <row r="734" spans="1:43">
      <c r="A734" s="291" t="s">
        <v>3159</v>
      </c>
      <c r="B734" s="249"/>
      <c r="C734" s="254"/>
    </row>
    <row r="735" spans="1:43">
      <c r="A735" s="292">
        <v>9781776859771</v>
      </c>
      <c r="B735" s="213" t="s">
        <v>3160</v>
      </c>
      <c r="C735" s="266">
        <v>529</v>
      </c>
      <c r="F735" s="211"/>
      <c r="G735" s="279"/>
      <c r="H735" s="211"/>
      <c r="I735" s="211"/>
      <c r="J735" s="211"/>
      <c r="K735" s="211"/>
      <c r="L735" s="211"/>
      <c r="M735" s="211"/>
      <c r="N735" s="211"/>
      <c r="O735" s="211"/>
      <c r="P735" s="211"/>
      <c r="Q735" s="211"/>
      <c r="R735" s="211"/>
      <c r="S735" s="211"/>
      <c r="T735" s="211"/>
      <c r="U735" s="211"/>
      <c r="V735" s="211"/>
      <c r="W735" s="211"/>
      <c r="X735" s="211"/>
      <c r="Y735" s="211"/>
      <c r="Z735" s="211"/>
      <c r="AA735" s="211"/>
      <c r="AB735" s="211"/>
      <c r="AC735" s="211"/>
      <c r="AD735" s="211"/>
      <c r="AE735" s="211"/>
      <c r="AF735" s="211"/>
      <c r="AG735" s="211"/>
      <c r="AH735" s="211"/>
      <c r="AI735" s="211"/>
      <c r="AJ735" s="211"/>
      <c r="AK735" s="211"/>
      <c r="AL735" s="211"/>
      <c r="AM735" s="211"/>
      <c r="AN735" s="211"/>
      <c r="AO735" s="211"/>
      <c r="AP735" s="211"/>
      <c r="AQ735" s="211"/>
    </row>
    <row r="736" spans="1:43">
      <c r="A736" s="293">
        <v>9781776930524</v>
      </c>
      <c r="B736" s="219" t="s">
        <v>3161</v>
      </c>
      <c r="C736" s="266">
        <v>2899</v>
      </c>
      <c r="F736" s="211"/>
      <c r="G736" s="279"/>
      <c r="H736" s="211"/>
      <c r="I736" s="211"/>
      <c r="J736" s="211"/>
      <c r="K736" s="211"/>
      <c r="L736" s="211"/>
      <c r="M736" s="211"/>
      <c r="N736" s="211"/>
      <c r="O736" s="211"/>
      <c r="P736" s="211"/>
      <c r="Q736" s="211"/>
      <c r="R736" s="211"/>
      <c r="S736" s="211"/>
      <c r="T736" s="211"/>
      <c r="U736" s="211"/>
      <c r="V736" s="211"/>
      <c r="W736" s="211"/>
      <c r="X736" s="211"/>
      <c r="Y736" s="211"/>
      <c r="Z736" s="211"/>
      <c r="AA736" s="211"/>
      <c r="AB736" s="211"/>
      <c r="AC736" s="211"/>
      <c r="AD736" s="211"/>
      <c r="AE736" s="211"/>
      <c r="AF736" s="211"/>
      <c r="AG736" s="211"/>
      <c r="AH736" s="211"/>
      <c r="AI736" s="211"/>
      <c r="AJ736" s="211"/>
      <c r="AK736" s="211"/>
      <c r="AL736" s="211"/>
      <c r="AM736" s="211"/>
      <c r="AN736" s="211"/>
      <c r="AO736" s="211"/>
      <c r="AP736" s="211"/>
      <c r="AQ736" s="211"/>
    </row>
    <row r="737" spans="1:43">
      <c r="A737" s="289"/>
      <c r="B737" s="250"/>
      <c r="C737" s="251"/>
      <c r="D737" s="252"/>
      <c r="E737" s="280"/>
      <c r="F737" s="252"/>
      <c r="G737" s="280"/>
      <c r="H737" s="252"/>
      <c r="I737" s="252"/>
      <c r="J737" s="252"/>
      <c r="K737" s="252"/>
      <c r="L737" s="252"/>
      <c r="M737" s="252"/>
      <c r="N737" s="252"/>
      <c r="O737" s="252"/>
      <c r="P737" s="252"/>
      <c r="Q737" s="252"/>
      <c r="R737" s="252"/>
      <c r="S737" s="252"/>
      <c r="T737" s="252"/>
      <c r="U737" s="252"/>
      <c r="V737" s="252"/>
      <c r="W737" s="252"/>
      <c r="X737" s="252"/>
      <c r="Y737" s="252"/>
      <c r="Z737" s="252"/>
      <c r="AA737" s="252"/>
      <c r="AB737" s="252"/>
      <c r="AC737" s="252"/>
      <c r="AD737" s="252"/>
      <c r="AE737" s="252"/>
      <c r="AF737" s="252"/>
      <c r="AG737" s="252"/>
      <c r="AH737" s="252"/>
      <c r="AI737" s="252"/>
      <c r="AJ737" s="252"/>
      <c r="AK737" s="252"/>
      <c r="AL737" s="252"/>
      <c r="AM737" s="252"/>
      <c r="AN737" s="252"/>
      <c r="AO737" s="252"/>
      <c r="AP737" s="252"/>
      <c r="AQ737" s="252"/>
    </row>
    <row r="738" spans="1:43" ht="11.25" customHeight="1">
      <c r="A738" s="296">
        <v>9781877490675</v>
      </c>
      <c r="B738" s="221" t="s">
        <v>3162</v>
      </c>
      <c r="C738" s="226">
        <v>76.95</v>
      </c>
    </row>
    <row r="739" spans="1:43">
      <c r="A739" s="292">
        <v>9781877363726</v>
      </c>
      <c r="B739" s="213" t="s">
        <v>3163</v>
      </c>
      <c r="C739" s="225">
        <v>9.9499999999999993</v>
      </c>
      <c r="E739" s="279"/>
      <c r="F739" s="211"/>
      <c r="G739" s="279"/>
      <c r="H739" s="211"/>
      <c r="I739" s="211"/>
      <c r="J739" s="211"/>
      <c r="K739" s="211"/>
      <c r="L739" s="211"/>
      <c r="M739" s="211"/>
      <c r="N739" s="211"/>
      <c r="O739" s="211"/>
      <c r="P739" s="211"/>
      <c r="Q739" s="211"/>
      <c r="R739" s="211"/>
      <c r="S739" s="211"/>
      <c r="T739" s="211"/>
      <c r="U739" s="211"/>
      <c r="V739" s="211"/>
      <c r="W739" s="211"/>
      <c r="X739" s="211"/>
      <c r="Y739" s="211"/>
      <c r="Z739" s="211"/>
      <c r="AA739" s="211"/>
      <c r="AB739" s="211"/>
      <c r="AC739" s="211"/>
      <c r="AD739" s="211"/>
      <c r="AE739" s="211"/>
      <c r="AF739" s="211"/>
      <c r="AG739" s="211"/>
      <c r="AH739" s="211"/>
      <c r="AI739" s="211"/>
      <c r="AJ739" s="211"/>
      <c r="AK739" s="211"/>
      <c r="AL739" s="211"/>
      <c r="AM739" s="211"/>
      <c r="AN739" s="211"/>
      <c r="AO739" s="211"/>
      <c r="AP739" s="211"/>
      <c r="AQ739" s="211"/>
    </row>
    <row r="740" spans="1:43">
      <c r="A740" s="292">
        <v>9781877363733</v>
      </c>
      <c r="B740" s="213" t="s">
        <v>3164</v>
      </c>
      <c r="C740" s="225">
        <v>9.9499999999999993</v>
      </c>
      <c r="E740" s="279"/>
      <c r="F740" s="211"/>
      <c r="G740" s="279"/>
      <c r="H740" s="211"/>
      <c r="I740" s="211"/>
      <c r="J740" s="211"/>
      <c r="K740" s="211"/>
      <c r="L740" s="211"/>
      <c r="M740" s="211"/>
      <c r="N740" s="211"/>
      <c r="O740" s="211"/>
      <c r="P740" s="211"/>
      <c r="Q740" s="211"/>
      <c r="R740" s="211"/>
      <c r="S740" s="211"/>
      <c r="T740" s="211"/>
      <c r="U740" s="211"/>
      <c r="V740" s="211"/>
      <c r="W740" s="211"/>
      <c r="X740" s="211"/>
      <c r="Y740" s="211"/>
      <c r="Z740" s="211"/>
      <c r="AA740" s="211"/>
      <c r="AB740" s="211"/>
      <c r="AC740" s="211"/>
      <c r="AD740" s="211"/>
      <c r="AE740" s="211"/>
      <c r="AF740" s="211"/>
      <c r="AG740" s="211"/>
      <c r="AH740" s="211"/>
      <c r="AI740" s="211"/>
      <c r="AJ740" s="211"/>
      <c r="AK740" s="211"/>
      <c r="AL740" s="211"/>
      <c r="AM740" s="211"/>
      <c r="AN740" s="211"/>
      <c r="AO740" s="211"/>
      <c r="AP740" s="211"/>
      <c r="AQ740" s="211"/>
    </row>
    <row r="741" spans="1:43">
      <c r="A741" s="292">
        <v>9781877363740</v>
      </c>
      <c r="B741" s="213" t="s">
        <v>3165</v>
      </c>
      <c r="C741" s="225">
        <v>9.9499999999999993</v>
      </c>
      <c r="E741" s="279"/>
      <c r="F741" s="211"/>
      <c r="G741" s="279"/>
      <c r="H741" s="211"/>
      <c r="I741" s="211"/>
      <c r="J741" s="211"/>
      <c r="K741" s="211"/>
      <c r="L741" s="211"/>
      <c r="M741" s="211"/>
      <c r="N741" s="211"/>
      <c r="O741" s="211"/>
      <c r="P741" s="211"/>
      <c r="Q741" s="211"/>
      <c r="R741" s="211"/>
      <c r="S741" s="211"/>
      <c r="T741" s="211"/>
      <c r="U741" s="211"/>
      <c r="V741" s="211"/>
      <c r="W741" s="211"/>
      <c r="X741" s="211"/>
      <c r="Y741" s="211"/>
      <c r="Z741" s="211"/>
      <c r="AA741" s="211"/>
      <c r="AB741" s="211"/>
      <c r="AC741" s="211"/>
      <c r="AD741" s="211"/>
      <c r="AE741" s="211"/>
      <c r="AF741" s="211"/>
      <c r="AG741" s="211"/>
      <c r="AH741" s="211"/>
      <c r="AI741" s="211"/>
      <c r="AJ741" s="211"/>
      <c r="AK741" s="211"/>
      <c r="AL741" s="211"/>
      <c r="AM741" s="211"/>
      <c r="AN741" s="211"/>
      <c r="AO741" s="211"/>
      <c r="AP741" s="211"/>
      <c r="AQ741" s="211"/>
    </row>
    <row r="742" spans="1:43">
      <c r="A742" s="292">
        <v>9781877363757</v>
      </c>
      <c r="B742" s="213" t="s">
        <v>3166</v>
      </c>
      <c r="C742" s="225">
        <v>9.9499999999999993</v>
      </c>
      <c r="E742" s="279"/>
      <c r="F742" s="211"/>
      <c r="G742" s="279"/>
      <c r="H742" s="211"/>
      <c r="I742" s="211"/>
      <c r="J742" s="211"/>
      <c r="K742" s="211"/>
      <c r="L742" s="211"/>
      <c r="M742" s="211"/>
      <c r="N742" s="211"/>
      <c r="O742" s="211"/>
      <c r="P742" s="211"/>
      <c r="Q742" s="211"/>
      <c r="R742" s="211"/>
      <c r="S742" s="211"/>
      <c r="T742" s="211"/>
      <c r="U742" s="211"/>
      <c r="V742" s="211"/>
      <c r="W742" s="211"/>
      <c r="X742" s="211"/>
      <c r="Y742" s="211"/>
      <c r="Z742" s="211"/>
      <c r="AA742" s="211"/>
      <c r="AB742" s="211"/>
      <c r="AC742" s="211"/>
      <c r="AD742" s="211"/>
      <c r="AE742" s="211"/>
      <c r="AF742" s="211"/>
      <c r="AG742" s="211"/>
      <c r="AH742" s="211"/>
      <c r="AI742" s="211"/>
      <c r="AJ742" s="211"/>
      <c r="AK742" s="211"/>
      <c r="AL742" s="211"/>
      <c r="AM742" s="211"/>
      <c r="AN742" s="211"/>
      <c r="AO742" s="211"/>
      <c r="AP742" s="211"/>
      <c r="AQ742" s="211"/>
    </row>
    <row r="743" spans="1:43">
      <c r="A743" s="292">
        <v>9781877363771</v>
      </c>
      <c r="B743" s="213" t="s">
        <v>3167</v>
      </c>
      <c r="C743" s="225">
        <v>9.9499999999999993</v>
      </c>
      <c r="E743" s="279"/>
      <c r="F743" s="211"/>
      <c r="G743" s="279"/>
      <c r="H743" s="211"/>
      <c r="I743" s="211"/>
      <c r="J743" s="211"/>
      <c r="K743" s="211"/>
      <c r="L743" s="211"/>
      <c r="M743" s="211"/>
      <c r="N743" s="211"/>
      <c r="O743" s="211"/>
      <c r="P743" s="211"/>
      <c r="Q743" s="211"/>
      <c r="R743" s="211"/>
      <c r="S743" s="211"/>
      <c r="T743" s="211"/>
      <c r="U743" s="211"/>
      <c r="V743" s="211"/>
      <c r="W743" s="211"/>
      <c r="X743" s="211"/>
      <c r="Y743" s="211"/>
      <c r="Z743" s="211"/>
      <c r="AA743" s="211"/>
      <c r="AB743" s="211"/>
      <c r="AC743" s="211"/>
      <c r="AD743" s="211"/>
      <c r="AE743" s="211"/>
      <c r="AF743" s="211"/>
      <c r="AG743" s="211"/>
      <c r="AH743" s="211"/>
      <c r="AI743" s="211"/>
      <c r="AJ743" s="211"/>
      <c r="AK743" s="211"/>
      <c r="AL743" s="211"/>
      <c r="AM743" s="211"/>
      <c r="AN743" s="211"/>
      <c r="AO743" s="211"/>
      <c r="AP743" s="211"/>
      <c r="AQ743" s="211"/>
    </row>
    <row r="744" spans="1:43">
      <c r="A744" s="292">
        <v>9781877363788</v>
      </c>
      <c r="B744" s="213" t="s">
        <v>3168</v>
      </c>
      <c r="C744" s="225">
        <v>9.9499999999999993</v>
      </c>
      <c r="E744" s="279"/>
      <c r="F744" s="211"/>
      <c r="G744" s="279"/>
      <c r="H744" s="211"/>
      <c r="I744" s="211"/>
      <c r="J744" s="211"/>
      <c r="K744" s="211"/>
      <c r="L744" s="211"/>
      <c r="M744" s="211"/>
      <c r="N744" s="211"/>
      <c r="O744" s="211"/>
      <c r="P744" s="211"/>
      <c r="Q744" s="211"/>
      <c r="R744" s="211"/>
      <c r="S744" s="211"/>
      <c r="T744" s="211"/>
      <c r="U744" s="211"/>
      <c r="V744" s="211"/>
      <c r="W744" s="211"/>
      <c r="X744" s="211"/>
      <c r="Y744" s="211"/>
      <c r="Z744" s="211"/>
      <c r="AA744" s="211"/>
      <c r="AB744" s="211"/>
      <c r="AC744" s="211"/>
      <c r="AD744" s="211"/>
      <c r="AE744" s="211"/>
      <c r="AF744" s="211"/>
      <c r="AG744" s="211"/>
      <c r="AH744" s="211"/>
      <c r="AI744" s="211"/>
      <c r="AJ744" s="211"/>
      <c r="AK744" s="211"/>
      <c r="AL744" s="211"/>
      <c r="AM744" s="211"/>
      <c r="AN744" s="211"/>
      <c r="AO744" s="211"/>
      <c r="AP744" s="211"/>
      <c r="AQ744" s="211"/>
    </row>
    <row r="745" spans="1:43">
      <c r="A745" s="292">
        <v>9781877363764</v>
      </c>
      <c r="B745" s="213" t="s">
        <v>3169</v>
      </c>
      <c r="C745" s="225">
        <v>9.9499999999999993</v>
      </c>
      <c r="E745" s="279"/>
      <c r="F745" s="211"/>
      <c r="G745" s="279"/>
      <c r="H745" s="211"/>
      <c r="I745" s="211"/>
      <c r="J745" s="211"/>
      <c r="K745" s="211"/>
      <c r="L745" s="211"/>
      <c r="M745" s="211"/>
      <c r="N745" s="211"/>
      <c r="O745" s="211"/>
      <c r="P745" s="211"/>
      <c r="Q745" s="211"/>
      <c r="R745" s="211"/>
      <c r="S745" s="211"/>
      <c r="T745" s="211"/>
      <c r="U745" s="211"/>
      <c r="V745" s="211"/>
      <c r="W745" s="211"/>
      <c r="X745" s="211"/>
      <c r="Y745" s="211"/>
      <c r="Z745" s="211"/>
      <c r="AA745" s="211"/>
      <c r="AB745" s="211"/>
      <c r="AC745" s="211"/>
      <c r="AD745" s="211"/>
      <c r="AE745" s="211"/>
      <c r="AF745" s="211"/>
      <c r="AG745" s="211"/>
      <c r="AH745" s="211"/>
      <c r="AI745" s="211"/>
      <c r="AJ745" s="211"/>
      <c r="AK745" s="211"/>
      <c r="AL745" s="211"/>
      <c r="AM745" s="211"/>
      <c r="AN745" s="211"/>
      <c r="AO745" s="211"/>
      <c r="AP745" s="211"/>
      <c r="AQ745" s="211"/>
    </row>
    <row r="746" spans="1:43">
      <c r="A746" s="293">
        <v>9781877363795</v>
      </c>
      <c r="B746" s="219" t="s">
        <v>3170</v>
      </c>
      <c r="C746" s="225">
        <v>9.9499999999999993</v>
      </c>
      <c r="E746" s="279"/>
      <c r="F746" s="211"/>
      <c r="G746" s="279"/>
      <c r="H746" s="211"/>
      <c r="I746" s="211"/>
      <c r="J746" s="211"/>
      <c r="K746" s="211"/>
      <c r="L746" s="211"/>
      <c r="M746" s="211"/>
      <c r="N746" s="211"/>
      <c r="O746" s="211"/>
      <c r="P746" s="211"/>
      <c r="Q746" s="211"/>
      <c r="R746" s="211"/>
      <c r="S746" s="211"/>
      <c r="T746" s="211"/>
      <c r="U746" s="211"/>
      <c r="V746" s="211"/>
      <c r="W746" s="211"/>
      <c r="X746" s="211"/>
      <c r="Y746" s="211"/>
      <c r="Z746" s="211"/>
      <c r="AA746" s="211"/>
      <c r="AB746" s="211"/>
      <c r="AC746" s="211"/>
      <c r="AD746" s="211"/>
      <c r="AE746" s="211"/>
      <c r="AF746" s="211"/>
      <c r="AG746" s="211"/>
      <c r="AH746" s="211"/>
      <c r="AI746" s="211"/>
      <c r="AJ746" s="211"/>
      <c r="AK746" s="211"/>
      <c r="AL746" s="211"/>
      <c r="AM746" s="211"/>
      <c r="AN746" s="211"/>
      <c r="AO746" s="211"/>
      <c r="AP746" s="211"/>
      <c r="AQ746" s="211"/>
    </row>
    <row r="747" spans="1:43">
      <c r="A747" s="289"/>
      <c r="B747" s="250"/>
      <c r="C747" s="251"/>
      <c r="D747" s="252"/>
      <c r="E747" s="280"/>
      <c r="F747" s="252"/>
      <c r="G747" s="280"/>
      <c r="H747" s="252"/>
      <c r="I747" s="252"/>
      <c r="J747" s="252"/>
      <c r="K747" s="252"/>
      <c r="L747" s="252"/>
      <c r="M747" s="252"/>
      <c r="N747" s="252"/>
      <c r="O747" s="252"/>
      <c r="P747" s="252"/>
      <c r="Q747" s="252"/>
      <c r="R747" s="252"/>
      <c r="S747" s="252"/>
      <c r="T747" s="252"/>
      <c r="U747" s="252"/>
      <c r="V747" s="252"/>
      <c r="W747" s="252"/>
      <c r="X747" s="252"/>
      <c r="Y747" s="252"/>
      <c r="Z747" s="252"/>
      <c r="AA747" s="252"/>
      <c r="AB747" s="252"/>
      <c r="AC747" s="252"/>
      <c r="AD747" s="252"/>
      <c r="AE747" s="252"/>
      <c r="AF747" s="252"/>
      <c r="AG747" s="252"/>
      <c r="AH747" s="252"/>
      <c r="AI747" s="252"/>
      <c r="AJ747" s="252"/>
      <c r="AK747" s="252"/>
      <c r="AL747" s="252"/>
      <c r="AM747" s="252"/>
      <c r="AN747" s="252"/>
      <c r="AO747" s="252"/>
      <c r="AP747" s="252"/>
      <c r="AQ747" s="252"/>
    </row>
    <row r="748" spans="1:43" ht="11.25" customHeight="1">
      <c r="A748" s="296">
        <v>9781877490453</v>
      </c>
      <c r="B748" s="221" t="s">
        <v>3171</v>
      </c>
      <c r="C748" s="226">
        <v>76.95</v>
      </c>
    </row>
    <row r="749" spans="1:43">
      <c r="A749" s="292">
        <v>9781877435263</v>
      </c>
      <c r="B749" s="213" t="s">
        <v>3172</v>
      </c>
      <c r="C749" s="225">
        <v>9.9499999999999993</v>
      </c>
      <c r="E749" s="279"/>
      <c r="F749" s="211"/>
      <c r="G749" s="279"/>
      <c r="H749" s="211"/>
      <c r="I749" s="211"/>
      <c r="J749" s="211"/>
      <c r="K749" s="211"/>
      <c r="L749" s="211"/>
      <c r="M749" s="211"/>
      <c r="N749" s="211"/>
      <c r="O749" s="211"/>
      <c r="P749" s="211"/>
      <c r="Q749" s="211"/>
      <c r="R749" s="211"/>
      <c r="S749" s="211"/>
      <c r="T749" s="211"/>
      <c r="U749" s="211"/>
      <c r="V749" s="211"/>
      <c r="W749" s="211"/>
      <c r="X749" s="211"/>
      <c r="Y749" s="211"/>
      <c r="Z749" s="211"/>
      <c r="AA749" s="211"/>
      <c r="AB749" s="211"/>
      <c r="AC749" s="211"/>
      <c r="AD749" s="211"/>
      <c r="AE749" s="211"/>
      <c r="AF749" s="211"/>
      <c r="AG749" s="211"/>
      <c r="AH749" s="211"/>
      <c r="AI749" s="211"/>
      <c r="AJ749" s="211"/>
      <c r="AK749" s="211"/>
      <c r="AL749" s="211"/>
      <c r="AM749" s="211"/>
      <c r="AN749" s="211"/>
      <c r="AO749" s="211"/>
      <c r="AP749" s="211"/>
      <c r="AQ749" s="211"/>
    </row>
    <row r="750" spans="1:43">
      <c r="A750" s="292">
        <v>9781877435270</v>
      </c>
      <c r="B750" s="213" t="s">
        <v>3173</v>
      </c>
      <c r="C750" s="225">
        <v>9.9499999999999993</v>
      </c>
      <c r="E750" s="279"/>
      <c r="F750" s="211"/>
      <c r="G750" s="279"/>
      <c r="H750" s="211"/>
      <c r="I750" s="211"/>
      <c r="J750" s="211"/>
      <c r="K750" s="211"/>
      <c r="L750" s="211"/>
      <c r="M750" s="211"/>
      <c r="N750" s="211"/>
      <c r="O750" s="211"/>
      <c r="P750" s="211"/>
      <c r="Q750" s="211"/>
      <c r="R750" s="211"/>
      <c r="S750" s="211"/>
      <c r="T750" s="211"/>
      <c r="U750" s="211"/>
      <c r="V750" s="211"/>
      <c r="W750" s="211"/>
      <c r="X750" s="211"/>
      <c r="Y750" s="211"/>
      <c r="Z750" s="211"/>
      <c r="AA750" s="211"/>
      <c r="AB750" s="211"/>
      <c r="AC750" s="211"/>
      <c r="AD750" s="211"/>
      <c r="AE750" s="211"/>
      <c r="AF750" s="211"/>
      <c r="AG750" s="211"/>
      <c r="AH750" s="211"/>
      <c r="AI750" s="211"/>
      <c r="AJ750" s="211"/>
      <c r="AK750" s="211"/>
      <c r="AL750" s="211"/>
      <c r="AM750" s="211"/>
      <c r="AN750" s="211"/>
      <c r="AO750" s="211"/>
      <c r="AP750" s="211"/>
      <c r="AQ750" s="211"/>
    </row>
    <row r="751" spans="1:43">
      <c r="A751" s="292">
        <v>9781877435287</v>
      </c>
      <c r="B751" s="213" t="s">
        <v>3174</v>
      </c>
      <c r="C751" s="225">
        <v>9.9499999999999993</v>
      </c>
      <c r="E751" s="279"/>
      <c r="F751" s="211"/>
      <c r="G751" s="279"/>
      <c r="H751" s="211"/>
      <c r="I751" s="211"/>
      <c r="J751" s="211"/>
      <c r="K751" s="211"/>
      <c r="L751" s="211"/>
      <c r="M751" s="211"/>
      <c r="N751" s="211"/>
      <c r="O751" s="211"/>
      <c r="P751" s="211"/>
      <c r="Q751" s="211"/>
      <c r="R751" s="211"/>
      <c r="S751" s="211"/>
      <c r="T751" s="211"/>
      <c r="U751" s="211"/>
      <c r="V751" s="211"/>
      <c r="W751" s="211"/>
      <c r="X751" s="211"/>
      <c r="Y751" s="211"/>
      <c r="Z751" s="211"/>
      <c r="AA751" s="211"/>
      <c r="AB751" s="211"/>
      <c r="AC751" s="211"/>
      <c r="AD751" s="211"/>
      <c r="AE751" s="211"/>
      <c r="AF751" s="211"/>
      <c r="AG751" s="211"/>
      <c r="AH751" s="211"/>
      <c r="AI751" s="211"/>
      <c r="AJ751" s="211"/>
      <c r="AK751" s="211"/>
      <c r="AL751" s="211"/>
      <c r="AM751" s="211"/>
      <c r="AN751" s="211"/>
      <c r="AO751" s="211"/>
      <c r="AP751" s="211"/>
      <c r="AQ751" s="211"/>
    </row>
    <row r="752" spans="1:43">
      <c r="A752" s="292">
        <v>9781877435294</v>
      </c>
      <c r="B752" s="213" t="s">
        <v>3175</v>
      </c>
      <c r="C752" s="225">
        <v>9.9499999999999993</v>
      </c>
      <c r="E752" s="279"/>
      <c r="F752" s="211"/>
      <c r="G752" s="279"/>
      <c r="H752" s="211"/>
      <c r="I752" s="211"/>
      <c r="J752" s="211"/>
      <c r="K752" s="211"/>
      <c r="L752" s="211"/>
      <c r="M752" s="211"/>
      <c r="N752" s="211"/>
      <c r="O752" s="211"/>
      <c r="P752" s="211"/>
      <c r="Q752" s="211"/>
      <c r="R752" s="211"/>
      <c r="S752" s="211"/>
      <c r="T752" s="211"/>
      <c r="U752" s="211"/>
      <c r="V752" s="211"/>
      <c r="W752" s="211"/>
      <c r="X752" s="211"/>
      <c r="Y752" s="211"/>
      <c r="Z752" s="211"/>
      <c r="AA752" s="211"/>
      <c r="AB752" s="211"/>
      <c r="AC752" s="211"/>
      <c r="AD752" s="211"/>
      <c r="AE752" s="211"/>
      <c r="AF752" s="211"/>
      <c r="AG752" s="211"/>
      <c r="AH752" s="211"/>
      <c r="AI752" s="211"/>
      <c r="AJ752" s="211"/>
      <c r="AK752" s="211"/>
      <c r="AL752" s="211"/>
      <c r="AM752" s="211"/>
      <c r="AN752" s="211"/>
      <c r="AO752" s="211"/>
      <c r="AP752" s="211"/>
      <c r="AQ752" s="211"/>
    </row>
    <row r="753" spans="1:43">
      <c r="A753" s="292">
        <v>9781877435300</v>
      </c>
      <c r="B753" s="213" t="s">
        <v>3176</v>
      </c>
      <c r="C753" s="225">
        <v>9.9499999999999993</v>
      </c>
      <c r="E753" s="279"/>
      <c r="F753" s="211"/>
      <c r="G753" s="279"/>
      <c r="H753" s="211"/>
      <c r="I753" s="211"/>
      <c r="J753" s="211"/>
      <c r="K753" s="211"/>
      <c r="L753" s="211"/>
      <c r="M753" s="211"/>
      <c r="N753" s="211"/>
      <c r="O753" s="211"/>
      <c r="P753" s="211"/>
      <c r="Q753" s="211"/>
      <c r="R753" s="211"/>
      <c r="S753" s="211"/>
      <c r="T753" s="211"/>
      <c r="U753" s="211"/>
      <c r="V753" s="211"/>
      <c r="W753" s="211"/>
      <c r="X753" s="211"/>
      <c r="Y753" s="211"/>
      <c r="Z753" s="211"/>
      <c r="AA753" s="211"/>
      <c r="AB753" s="211"/>
      <c r="AC753" s="211"/>
      <c r="AD753" s="211"/>
      <c r="AE753" s="211"/>
      <c r="AF753" s="211"/>
      <c r="AG753" s="211"/>
      <c r="AH753" s="211"/>
      <c r="AI753" s="211"/>
      <c r="AJ753" s="211"/>
      <c r="AK753" s="211"/>
      <c r="AL753" s="211"/>
      <c r="AM753" s="211"/>
      <c r="AN753" s="211"/>
      <c r="AO753" s="211"/>
      <c r="AP753" s="211"/>
      <c r="AQ753" s="211"/>
    </row>
    <row r="754" spans="1:43">
      <c r="A754" s="292">
        <v>9781877435317</v>
      </c>
      <c r="B754" s="213" t="s">
        <v>3177</v>
      </c>
      <c r="C754" s="225">
        <v>9.9499999999999993</v>
      </c>
      <c r="E754" s="279"/>
      <c r="F754" s="211"/>
      <c r="G754" s="279"/>
      <c r="H754" s="211"/>
      <c r="I754" s="211"/>
      <c r="J754" s="211"/>
      <c r="K754" s="211"/>
      <c r="L754" s="211"/>
      <c r="M754" s="211"/>
      <c r="N754" s="211"/>
      <c r="O754" s="211"/>
      <c r="P754" s="211"/>
      <c r="Q754" s="211"/>
      <c r="R754" s="211"/>
      <c r="S754" s="211"/>
      <c r="T754" s="211"/>
      <c r="U754" s="211"/>
      <c r="V754" s="211"/>
      <c r="W754" s="211"/>
      <c r="X754" s="211"/>
      <c r="Y754" s="211"/>
      <c r="Z754" s="211"/>
      <c r="AA754" s="211"/>
      <c r="AB754" s="211"/>
      <c r="AC754" s="211"/>
      <c r="AD754" s="211"/>
      <c r="AE754" s="211"/>
      <c r="AF754" s="211"/>
      <c r="AG754" s="211"/>
      <c r="AH754" s="211"/>
      <c r="AI754" s="211"/>
      <c r="AJ754" s="211"/>
      <c r="AK754" s="211"/>
      <c r="AL754" s="211"/>
      <c r="AM754" s="211"/>
      <c r="AN754" s="211"/>
      <c r="AO754" s="211"/>
      <c r="AP754" s="211"/>
      <c r="AQ754" s="211"/>
    </row>
    <row r="755" spans="1:43">
      <c r="A755" s="292">
        <v>9781877435324</v>
      </c>
      <c r="B755" s="213" t="s">
        <v>3178</v>
      </c>
      <c r="C755" s="225">
        <v>9.9499999999999993</v>
      </c>
      <c r="E755" s="279"/>
      <c r="F755" s="211"/>
      <c r="G755" s="279"/>
      <c r="H755" s="211"/>
      <c r="I755" s="211"/>
      <c r="J755" s="211"/>
      <c r="K755" s="211"/>
      <c r="L755" s="211"/>
      <c r="M755" s="211"/>
      <c r="N755" s="211"/>
      <c r="O755" s="211"/>
      <c r="P755" s="211"/>
      <c r="Q755" s="211"/>
      <c r="R755" s="211"/>
      <c r="S755" s="211"/>
      <c r="T755" s="211"/>
      <c r="U755" s="211"/>
      <c r="V755" s="211"/>
      <c r="W755" s="211"/>
      <c r="X755" s="211"/>
      <c r="Y755" s="211"/>
      <c r="Z755" s="211"/>
      <c r="AA755" s="211"/>
      <c r="AB755" s="211"/>
      <c r="AC755" s="211"/>
      <c r="AD755" s="211"/>
      <c r="AE755" s="211"/>
      <c r="AF755" s="211"/>
      <c r="AG755" s="211"/>
      <c r="AH755" s="211"/>
      <c r="AI755" s="211"/>
      <c r="AJ755" s="211"/>
      <c r="AK755" s="211"/>
      <c r="AL755" s="211"/>
      <c r="AM755" s="211"/>
      <c r="AN755" s="211"/>
      <c r="AO755" s="211"/>
      <c r="AP755" s="211"/>
      <c r="AQ755" s="211"/>
    </row>
    <row r="756" spans="1:43">
      <c r="A756" s="293">
        <v>9781877435331</v>
      </c>
      <c r="B756" s="219" t="s">
        <v>3179</v>
      </c>
      <c r="C756" s="225">
        <v>9.9499999999999993</v>
      </c>
      <c r="E756" s="279"/>
      <c r="F756" s="211"/>
      <c r="G756" s="279"/>
      <c r="H756" s="211"/>
      <c r="I756" s="211"/>
      <c r="J756" s="211"/>
      <c r="K756" s="211"/>
      <c r="L756" s="211"/>
      <c r="M756" s="211"/>
      <c r="N756" s="211"/>
      <c r="O756" s="211"/>
      <c r="P756" s="211"/>
      <c r="Q756" s="211"/>
      <c r="R756" s="211"/>
      <c r="S756" s="211"/>
      <c r="T756" s="211"/>
      <c r="U756" s="211"/>
      <c r="V756" s="211"/>
      <c r="W756" s="211"/>
      <c r="X756" s="211"/>
      <c r="Y756" s="211"/>
      <c r="Z756" s="211"/>
      <c r="AA756" s="211"/>
      <c r="AB756" s="211"/>
      <c r="AC756" s="211"/>
      <c r="AD756" s="211"/>
      <c r="AE756" s="211"/>
      <c r="AF756" s="211"/>
      <c r="AG756" s="211"/>
      <c r="AH756" s="211"/>
      <c r="AI756" s="211"/>
      <c r="AJ756" s="211"/>
      <c r="AK756" s="211"/>
      <c r="AL756" s="211"/>
      <c r="AM756" s="211"/>
      <c r="AN756" s="211"/>
      <c r="AO756" s="211"/>
      <c r="AP756" s="211"/>
      <c r="AQ756" s="211"/>
    </row>
    <row r="757" spans="1:43">
      <c r="A757" s="289"/>
      <c r="B757" s="250"/>
      <c r="C757" s="251"/>
      <c r="D757" s="252"/>
      <c r="E757" s="280"/>
      <c r="F757" s="252"/>
      <c r="G757" s="280"/>
      <c r="H757" s="252"/>
      <c r="I757" s="252"/>
      <c r="J757" s="252"/>
      <c r="K757" s="252"/>
      <c r="L757" s="252"/>
      <c r="M757" s="252"/>
      <c r="N757" s="252"/>
      <c r="O757" s="252"/>
      <c r="P757" s="252"/>
      <c r="Q757" s="252"/>
      <c r="R757" s="252"/>
      <c r="S757" s="252"/>
      <c r="T757" s="252"/>
      <c r="U757" s="252"/>
      <c r="V757" s="252"/>
      <c r="W757" s="252"/>
      <c r="X757" s="252"/>
      <c r="Y757" s="252"/>
      <c r="Z757" s="252"/>
      <c r="AA757" s="252"/>
      <c r="AB757" s="252"/>
      <c r="AC757" s="252"/>
      <c r="AD757" s="252"/>
      <c r="AE757" s="252"/>
      <c r="AF757" s="252"/>
      <c r="AG757" s="252"/>
      <c r="AH757" s="252"/>
      <c r="AI757" s="252"/>
      <c r="AJ757" s="252"/>
      <c r="AK757" s="252"/>
      <c r="AL757" s="252"/>
      <c r="AM757" s="252"/>
      <c r="AN757" s="252"/>
      <c r="AO757" s="252"/>
      <c r="AP757" s="252"/>
      <c r="AQ757" s="252"/>
    </row>
    <row r="758" spans="1:43" ht="11.25" customHeight="1">
      <c r="A758" s="296">
        <v>9781877490699</v>
      </c>
      <c r="B758" s="221" t="s">
        <v>3180</v>
      </c>
      <c r="C758" s="226">
        <v>76.95</v>
      </c>
    </row>
    <row r="759" spans="1:43">
      <c r="A759" s="293">
        <v>9781887419512</v>
      </c>
      <c r="B759" s="219" t="s">
        <v>3181</v>
      </c>
      <c r="C759" s="225">
        <v>9.9499999999999993</v>
      </c>
      <c r="E759" s="279"/>
      <c r="F759" s="211"/>
      <c r="G759" s="279"/>
      <c r="H759" s="211"/>
      <c r="I759" s="211"/>
      <c r="J759" s="211"/>
      <c r="K759" s="211"/>
      <c r="L759" s="211"/>
      <c r="M759" s="211"/>
      <c r="N759" s="211"/>
      <c r="O759" s="211"/>
      <c r="P759" s="211"/>
      <c r="Q759" s="211"/>
      <c r="R759" s="211"/>
      <c r="S759" s="211"/>
      <c r="T759" s="211"/>
      <c r="U759" s="211"/>
      <c r="V759" s="211"/>
      <c r="W759" s="211"/>
      <c r="X759" s="211"/>
      <c r="Y759" s="211"/>
      <c r="Z759" s="211"/>
      <c r="AA759" s="211"/>
      <c r="AB759" s="211"/>
      <c r="AC759" s="211"/>
      <c r="AD759" s="211"/>
      <c r="AE759" s="211"/>
      <c r="AF759" s="211"/>
      <c r="AG759" s="211"/>
      <c r="AH759" s="211"/>
      <c r="AI759" s="211"/>
      <c r="AJ759" s="211"/>
      <c r="AK759" s="211"/>
      <c r="AL759" s="211"/>
      <c r="AM759" s="211"/>
      <c r="AN759" s="211"/>
      <c r="AO759" s="211"/>
      <c r="AP759" s="211"/>
      <c r="AQ759" s="211"/>
    </row>
    <row r="760" spans="1:43">
      <c r="A760" s="292">
        <v>9781877435195</v>
      </c>
      <c r="B760" s="213" t="s">
        <v>3182</v>
      </c>
      <c r="C760" s="225">
        <v>9.9499999999999993</v>
      </c>
      <c r="E760" s="279"/>
      <c r="F760" s="211"/>
      <c r="G760" s="279"/>
      <c r="H760" s="211"/>
      <c r="I760" s="211"/>
      <c r="J760" s="211"/>
      <c r="K760" s="211"/>
      <c r="L760" s="211"/>
      <c r="M760" s="211"/>
      <c r="N760" s="211"/>
      <c r="O760" s="211"/>
      <c r="P760" s="211"/>
      <c r="Q760" s="211"/>
      <c r="R760" s="211"/>
      <c r="S760" s="211"/>
      <c r="T760" s="211"/>
      <c r="U760" s="211"/>
      <c r="V760" s="211"/>
      <c r="W760" s="211"/>
      <c r="X760" s="211"/>
      <c r="Y760" s="211"/>
      <c r="Z760" s="211"/>
      <c r="AA760" s="211"/>
      <c r="AB760" s="211"/>
      <c r="AC760" s="211"/>
      <c r="AD760" s="211"/>
      <c r="AE760" s="211"/>
      <c r="AF760" s="211"/>
      <c r="AG760" s="211"/>
      <c r="AH760" s="211"/>
      <c r="AI760" s="211"/>
      <c r="AJ760" s="211"/>
      <c r="AK760" s="211"/>
      <c r="AL760" s="211"/>
      <c r="AM760" s="211"/>
      <c r="AN760" s="211"/>
      <c r="AO760" s="211"/>
      <c r="AP760" s="211"/>
      <c r="AQ760" s="211"/>
    </row>
    <row r="761" spans="1:43">
      <c r="A761" s="292">
        <v>9781877435201</v>
      </c>
      <c r="B761" s="213" t="s">
        <v>3183</v>
      </c>
      <c r="C761" s="225">
        <v>9.9499999999999993</v>
      </c>
      <c r="E761" s="279"/>
      <c r="F761" s="211"/>
      <c r="G761" s="279"/>
      <c r="H761" s="211"/>
      <c r="I761" s="211"/>
      <c r="J761" s="211"/>
      <c r="K761" s="211"/>
      <c r="L761" s="211"/>
      <c r="M761" s="211"/>
      <c r="N761" s="211"/>
      <c r="O761" s="211"/>
      <c r="P761" s="211"/>
      <c r="Q761" s="211"/>
      <c r="R761" s="211"/>
      <c r="S761" s="211"/>
      <c r="T761" s="211"/>
      <c r="U761" s="211"/>
      <c r="V761" s="211"/>
      <c r="W761" s="211"/>
      <c r="X761" s="211"/>
      <c r="Y761" s="211"/>
      <c r="Z761" s="211"/>
      <c r="AA761" s="211"/>
      <c r="AB761" s="211"/>
      <c r="AC761" s="211"/>
      <c r="AD761" s="211"/>
      <c r="AE761" s="211"/>
      <c r="AF761" s="211"/>
      <c r="AG761" s="211"/>
      <c r="AH761" s="211"/>
      <c r="AI761" s="211"/>
      <c r="AJ761" s="211"/>
      <c r="AK761" s="211"/>
      <c r="AL761" s="211"/>
      <c r="AM761" s="211"/>
      <c r="AN761" s="211"/>
      <c r="AO761" s="211"/>
      <c r="AP761" s="211"/>
      <c r="AQ761" s="211"/>
    </row>
    <row r="762" spans="1:43">
      <c r="A762" s="292">
        <v>9781877419508</v>
      </c>
      <c r="B762" s="213" t="s">
        <v>3184</v>
      </c>
      <c r="C762" s="225">
        <v>9.9499999999999993</v>
      </c>
      <c r="E762" s="279"/>
      <c r="F762" s="211"/>
      <c r="G762" s="279"/>
      <c r="H762" s="211"/>
      <c r="I762" s="211"/>
      <c r="J762" s="211"/>
      <c r="K762" s="211"/>
      <c r="L762" s="211"/>
      <c r="M762" s="211"/>
      <c r="N762" s="211"/>
      <c r="O762" s="211"/>
      <c r="P762" s="211"/>
      <c r="Q762" s="211"/>
      <c r="R762" s="211"/>
      <c r="S762" s="211"/>
      <c r="T762" s="211"/>
      <c r="U762" s="211"/>
      <c r="V762" s="211"/>
      <c r="W762" s="211"/>
      <c r="X762" s="211"/>
      <c r="Y762" s="211"/>
      <c r="Z762" s="211"/>
      <c r="AA762" s="211"/>
      <c r="AB762" s="211"/>
      <c r="AC762" s="211"/>
      <c r="AD762" s="211"/>
      <c r="AE762" s="211"/>
      <c r="AF762" s="211"/>
      <c r="AG762" s="211"/>
      <c r="AH762" s="211"/>
      <c r="AI762" s="211"/>
      <c r="AJ762" s="211"/>
      <c r="AK762" s="211"/>
      <c r="AL762" s="211"/>
      <c r="AM762" s="211"/>
      <c r="AN762" s="211"/>
      <c r="AO762" s="211"/>
      <c r="AP762" s="211"/>
      <c r="AQ762" s="211"/>
    </row>
    <row r="763" spans="1:43">
      <c r="A763" s="292">
        <v>9781877419522</v>
      </c>
      <c r="B763" s="213" t="s">
        <v>3185</v>
      </c>
      <c r="C763" s="225">
        <v>9.9499999999999993</v>
      </c>
      <c r="E763" s="279"/>
      <c r="F763" s="211"/>
      <c r="G763" s="279"/>
      <c r="H763" s="211"/>
      <c r="I763" s="211"/>
      <c r="J763" s="211"/>
      <c r="K763" s="211"/>
      <c r="L763" s="211"/>
      <c r="M763" s="211"/>
      <c r="N763" s="211"/>
      <c r="O763" s="211"/>
      <c r="P763" s="211"/>
      <c r="Q763" s="211"/>
      <c r="R763" s="211"/>
      <c r="S763" s="211"/>
      <c r="T763" s="211"/>
      <c r="U763" s="211"/>
      <c r="V763" s="211"/>
      <c r="W763" s="211"/>
      <c r="X763" s="211"/>
      <c r="Y763" s="211"/>
      <c r="Z763" s="211"/>
      <c r="AA763" s="211"/>
      <c r="AB763" s="211"/>
      <c r="AC763" s="211"/>
      <c r="AD763" s="211"/>
      <c r="AE763" s="211"/>
      <c r="AF763" s="211"/>
      <c r="AG763" s="211"/>
      <c r="AH763" s="211"/>
      <c r="AI763" s="211"/>
      <c r="AJ763" s="211"/>
      <c r="AK763" s="211"/>
      <c r="AL763" s="211"/>
      <c r="AM763" s="211"/>
      <c r="AN763" s="211"/>
      <c r="AO763" s="211"/>
      <c r="AP763" s="211"/>
      <c r="AQ763" s="211"/>
    </row>
    <row r="764" spans="1:43">
      <c r="A764" s="292">
        <v>9781877435188</v>
      </c>
      <c r="B764" s="213" t="s">
        <v>212</v>
      </c>
      <c r="C764" s="225">
        <v>9.9499999999999993</v>
      </c>
      <c r="E764" s="279"/>
      <c r="F764" s="211"/>
      <c r="G764" s="279"/>
      <c r="H764" s="211"/>
      <c r="I764" s="211"/>
      <c r="J764" s="211"/>
      <c r="K764" s="211"/>
      <c r="L764" s="211"/>
      <c r="M764" s="211"/>
      <c r="N764" s="211"/>
      <c r="O764" s="211"/>
      <c r="P764" s="211"/>
      <c r="Q764" s="211"/>
      <c r="R764" s="211"/>
      <c r="S764" s="211"/>
      <c r="T764" s="211"/>
      <c r="U764" s="211"/>
      <c r="V764" s="211"/>
      <c r="W764" s="211"/>
      <c r="X764" s="211"/>
      <c r="Y764" s="211"/>
      <c r="Z764" s="211"/>
      <c r="AA764" s="211"/>
      <c r="AB764" s="211"/>
      <c r="AC764" s="211"/>
      <c r="AD764" s="211"/>
      <c r="AE764" s="211"/>
      <c r="AF764" s="211"/>
      <c r="AG764" s="211"/>
      <c r="AH764" s="211"/>
      <c r="AI764" s="211"/>
      <c r="AJ764" s="211"/>
      <c r="AK764" s="211"/>
      <c r="AL764" s="211"/>
      <c r="AM764" s="211"/>
      <c r="AN764" s="211"/>
      <c r="AO764" s="211"/>
      <c r="AP764" s="211"/>
      <c r="AQ764" s="211"/>
    </row>
    <row r="765" spans="1:43">
      <c r="A765" s="292">
        <v>9781877419539</v>
      </c>
      <c r="B765" s="213" t="s">
        <v>3186</v>
      </c>
      <c r="C765" s="225">
        <v>9.9499999999999993</v>
      </c>
      <c r="E765" s="279"/>
      <c r="F765" s="211"/>
      <c r="G765" s="279"/>
      <c r="H765" s="211"/>
      <c r="I765" s="211"/>
      <c r="J765" s="211"/>
      <c r="K765" s="211"/>
      <c r="L765" s="211"/>
      <c r="M765" s="211"/>
      <c r="N765" s="211"/>
      <c r="O765" s="211"/>
      <c r="P765" s="211"/>
      <c r="Q765" s="211"/>
      <c r="R765" s="211"/>
      <c r="S765" s="211"/>
      <c r="T765" s="211"/>
      <c r="U765" s="211"/>
      <c r="V765" s="211"/>
      <c r="W765" s="211"/>
      <c r="X765" s="211"/>
      <c r="Y765" s="211"/>
      <c r="Z765" s="211"/>
      <c r="AA765" s="211"/>
      <c r="AB765" s="211"/>
      <c r="AC765" s="211"/>
      <c r="AD765" s="211"/>
      <c r="AE765" s="211"/>
      <c r="AF765" s="211"/>
      <c r="AG765" s="211"/>
      <c r="AH765" s="211"/>
      <c r="AI765" s="211"/>
      <c r="AJ765" s="211"/>
      <c r="AK765" s="211"/>
      <c r="AL765" s="211"/>
      <c r="AM765" s="211"/>
      <c r="AN765" s="211"/>
      <c r="AO765" s="211"/>
      <c r="AP765" s="211"/>
      <c r="AQ765" s="211"/>
    </row>
    <row r="766" spans="1:43">
      <c r="A766" s="293">
        <v>9781877435218</v>
      </c>
      <c r="B766" s="219" t="s">
        <v>3187</v>
      </c>
      <c r="C766" s="225">
        <v>9.9499999999999993</v>
      </c>
      <c r="E766" s="279"/>
      <c r="F766" s="211"/>
      <c r="G766" s="279"/>
      <c r="H766" s="211"/>
      <c r="I766" s="211"/>
      <c r="J766" s="211"/>
      <c r="K766" s="211"/>
      <c r="L766" s="211"/>
      <c r="M766" s="211"/>
      <c r="N766" s="211"/>
      <c r="O766" s="211"/>
      <c r="P766" s="211"/>
      <c r="Q766" s="211"/>
      <c r="R766" s="211"/>
      <c r="S766" s="211"/>
      <c r="T766" s="211"/>
      <c r="U766" s="211"/>
      <c r="V766" s="211"/>
      <c r="W766" s="211"/>
      <c r="X766" s="211"/>
      <c r="Y766" s="211"/>
      <c r="Z766" s="211"/>
      <c r="AA766" s="211"/>
      <c r="AB766" s="211"/>
      <c r="AC766" s="211"/>
      <c r="AD766" s="211"/>
      <c r="AE766" s="211"/>
      <c r="AF766" s="211"/>
      <c r="AG766" s="211"/>
      <c r="AH766" s="211"/>
      <c r="AI766" s="211"/>
      <c r="AJ766" s="211"/>
      <c r="AK766" s="211"/>
      <c r="AL766" s="211"/>
      <c r="AM766" s="211"/>
      <c r="AN766" s="211"/>
      <c r="AO766" s="211"/>
      <c r="AP766" s="211"/>
      <c r="AQ766" s="211"/>
    </row>
    <row r="767" spans="1:43">
      <c r="A767" s="289"/>
      <c r="B767" s="250"/>
      <c r="C767" s="251"/>
      <c r="D767" s="252"/>
      <c r="E767" s="280"/>
      <c r="F767" s="252"/>
      <c r="G767" s="280"/>
      <c r="H767" s="252"/>
      <c r="I767" s="252"/>
      <c r="J767" s="252"/>
      <c r="K767" s="252"/>
      <c r="L767" s="252"/>
      <c r="M767" s="252"/>
      <c r="N767" s="252"/>
      <c r="O767" s="252"/>
      <c r="P767" s="252"/>
      <c r="Q767" s="252"/>
      <c r="R767" s="252"/>
      <c r="S767" s="252"/>
      <c r="T767" s="252"/>
      <c r="U767" s="252"/>
      <c r="V767" s="252"/>
      <c r="W767" s="252"/>
      <c r="X767" s="252"/>
      <c r="Y767" s="252"/>
      <c r="Z767" s="252"/>
      <c r="AA767" s="252"/>
      <c r="AB767" s="252"/>
      <c r="AC767" s="252"/>
      <c r="AD767" s="252"/>
      <c r="AE767" s="252"/>
      <c r="AF767" s="252"/>
      <c r="AG767" s="252"/>
      <c r="AH767" s="252"/>
      <c r="AI767" s="252"/>
      <c r="AJ767" s="252"/>
      <c r="AK767" s="252"/>
      <c r="AL767" s="252"/>
      <c r="AM767" s="252"/>
      <c r="AN767" s="252"/>
      <c r="AO767" s="252"/>
      <c r="AP767" s="252"/>
      <c r="AQ767" s="252"/>
    </row>
    <row r="768" spans="1:43" ht="11.25" customHeight="1">
      <c r="A768" s="296">
        <v>9781877490705</v>
      </c>
      <c r="B768" s="221" t="s">
        <v>3188</v>
      </c>
      <c r="C768" s="226">
        <v>76.95</v>
      </c>
    </row>
    <row r="769" spans="1:43">
      <c r="A769" s="292">
        <v>9781877435522</v>
      </c>
      <c r="B769" s="213" t="s">
        <v>3189</v>
      </c>
      <c r="C769" s="225">
        <v>9.9499999999999993</v>
      </c>
      <c r="E769" s="279"/>
      <c r="F769" s="211"/>
      <c r="G769" s="279"/>
      <c r="H769" s="211"/>
      <c r="I769" s="211"/>
      <c r="J769" s="211"/>
      <c r="K769" s="211"/>
      <c r="L769" s="211"/>
      <c r="M769" s="211"/>
      <c r="N769" s="211"/>
      <c r="O769" s="211"/>
      <c r="P769" s="211"/>
      <c r="Q769" s="211"/>
      <c r="R769" s="211"/>
      <c r="S769" s="211"/>
      <c r="T769" s="211"/>
      <c r="U769" s="211"/>
      <c r="V769" s="211"/>
      <c r="W769" s="211"/>
      <c r="X769" s="211"/>
      <c r="Y769" s="211"/>
      <c r="Z769" s="211"/>
      <c r="AA769" s="211"/>
      <c r="AB769" s="211"/>
      <c r="AC769" s="211"/>
      <c r="AD769" s="211"/>
      <c r="AE769" s="211"/>
      <c r="AF769" s="211"/>
      <c r="AG769" s="211"/>
      <c r="AH769" s="211"/>
      <c r="AI769" s="211"/>
      <c r="AJ769" s="211"/>
      <c r="AK769" s="211"/>
      <c r="AL769" s="211"/>
      <c r="AM769" s="211"/>
      <c r="AN769" s="211"/>
      <c r="AO769" s="211"/>
      <c r="AP769" s="211"/>
      <c r="AQ769" s="211"/>
    </row>
    <row r="770" spans="1:43">
      <c r="A770" s="292">
        <v>9781877435454</v>
      </c>
      <c r="B770" s="213" t="s">
        <v>3190</v>
      </c>
      <c r="C770" s="225">
        <v>9.9499999999999993</v>
      </c>
      <c r="E770" s="279"/>
      <c r="F770" s="211"/>
      <c r="G770" s="279"/>
      <c r="H770" s="211"/>
      <c r="I770" s="211"/>
      <c r="J770" s="211"/>
      <c r="K770" s="211"/>
      <c r="L770" s="211"/>
      <c r="M770" s="211"/>
      <c r="N770" s="211"/>
      <c r="O770" s="211"/>
      <c r="P770" s="211"/>
      <c r="Q770" s="211"/>
      <c r="R770" s="211"/>
      <c r="S770" s="211"/>
      <c r="T770" s="211"/>
      <c r="U770" s="211"/>
      <c r="V770" s="211"/>
      <c r="W770" s="211"/>
      <c r="X770" s="211"/>
      <c r="Y770" s="211"/>
      <c r="Z770" s="211"/>
      <c r="AA770" s="211"/>
      <c r="AB770" s="211"/>
      <c r="AC770" s="211"/>
      <c r="AD770" s="211"/>
      <c r="AE770" s="211"/>
      <c r="AF770" s="211"/>
      <c r="AG770" s="211"/>
      <c r="AH770" s="211"/>
      <c r="AI770" s="211"/>
      <c r="AJ770" s="211"/>
      <c r="AK770" s="211"/>
      <c r="AL770" s="211"/>
      <c r="AM770" s="211"/>
      <c r="AN770" s="211"/>
      <c r="AO770" s="211"/>
      <c r="AP770" s="211"/>
      <c r="AQ770" s="211"/>
    </row>
    <row r="771" spans="1:43">
      <c r="A771" s="292">
        <v>9781877435515</v>
      </c>
      <c r="B771" s="213" t="s">
        <v>3191</v>
      </c>
      <c r="C771" s="225">
        <v>9.9499999999999993</v>
      </c>
      <c r="E771" s="279"/>
      <c r="F771" s="211"/>
      <c r="G771" s="279"/>
      <c r="H771" s="211"/>
      <c r="I771" s="211"/>
      <c r="J771" s="211"/>
      <c r="K771" s="211"/>
      <c r="L771" s="211"/>
      <c r="M771" s="211"/>
      <c r="N771" s="211"/>
      <c r="O771" s="211"/>
      <c r="P771" s="211"/>
      <c r="Q771" s="211"/>
      <c r="R771" s="211"/>
      <c r="S771" s="211"/>
      <c r="T771" s="211"/>
      <c r="U771" s="211"/>
      <c r="V771" s="211"/>
      <c r="W771" s="211"/>
      <c r="X771" s="211"/>
      <c r="Y771" s="211"/>
      <c r="Z771" s="211"/>
      <c r="AA771" s="211"/>
      <c r="AB771" s="211"/>
      <c r="AC771" s="211"/>
      <c r="AD771" s="211"/>
      <c r="AE771" s="211"/>
      <c r="AF771" s="211"/>
      <c r="AG771" s="211"/>
      <c r="AH771" s="211"/>
      <c r="AI771" s="211"/>
      <c r="AJ771" s="211"/>
      <c r="AK771" s="211"/>
      <c r="AL771" s="211"/>
      <c r="AM771" s="211"/>
      <c r="AN771" s="211"/>
      <c r="AO771" s="211"/>
      <c r="AP771" s="211"/>
      <c r="AQ771" s="211"/>
    </row>
    <row r="772" spans="1:43">
      <c r="A772" s="292">
        <v>9781877435508</v>
      </c>
      <c r="B772" s="213" t="s">
        <v>3192</v>
      </c>
      <c r="C772" s="225">
        <v>9.9499999999999993</v>
      </c>
      <c r="E772" s="279"/>
      <c r="F772" s="211"/>
      <c r="G772" s="279"/>
      <c r="H772" s="211"/>
      <c r="I772" s="211"/>
      <c r="J772" s="211"/>
      <c r="K772" s="211"/>
      <c r="L772" s="211"/>
      <c r="M772" s="211"/>
      <c r="N772" s="211"/>
      <c r="O772" s="211"/>
      <c r="P772" s="211"/>
      <c r="Q772" s="211"/>
      <c r="R772" s="211"/>
      <c r="S772" s="211"/>
      <c r="T772" s="211"/>
      <c r="U772" s="211"/>
      <c r="V772" s="211"/>
      <c r="W772" s="211"/>
      <c r="X772" s="211"/>
      <c r="Y772" s="211"/>
      <c r="Z772" s="211"/>
      <c r="AA772" s="211"/>
      <c r="AB772" s="211"/>
      <c r="AC772" s="211"/>
      <c r="AD772" s="211"/>
      <c r="AE772" s="211"/>
      <c r="AF772" s="211"/>
      <c r="AG772" s="211"/>
      <c r="AH772" s="211"/>
      <c r="AI772" s="211"/>
      <c r="AJ772" s="211"/>
      <c r="AK772" s="211"/>
      <c r="AL772" s="211"/>
      <c r="AM772" s="211"/>
      <c r="AN772" s="211"/>
      <c r="AO772" s="211"/>
      <c r="AP772" s="211"/>
      <c r="AQ772" s="211"/>
    </row>
    <row r="773" spans="1:43">
      <c r="A773" s="292">
        <v>9781877435461</v>
      </c>
      <c r="B773" s="213" t="s">
        <v>3193</v>
      </c>
      <c r="C773" s="225">
        <v>9.9499999999999993</v>
      </c>
      <c r="E773" s="279"/>
      <c r="F773" s="211"/>
      <c r="G773" s="279"/>
      <c r="H773" s="211"/>
      <c r="I773" s="211"/>
      <c r="J773" s="211"/>
      <c r="K773" s="211"/>
      <c r="L773" s="211"/>
      <c r="M773" s="211"/>
      <c r="N773" s="211"/>
      <c r="O773" s="211"/>
      <c r="P773" s="211"/>
      <c r="Q773" s="211"/>
      <c r="R773" s="211"/>
      <c r="S773" s="211"/>
      <c r="T773" s="211"/>
      <c r="U773" s="211"/>
      <c r="V773" s="211"/>
      <c r="W773" s="211"/>
      <c r="X773" s="211"/>
      <c r="Y773" s="211"/>
      <c r="Z773" s="211"/>
      <c r="AA773" s="211"/>
      <c r="AB773" s="211"/>
      <c r="AC773" s="211"/>
      <c r="AD773" s="211"/>
      <c r="AE773" s="211"/>
      <c r="AF773" s="211"/>
      <c r="AG773" s="211"/>
      <c r="AH773" s="211"/>
      <c r="AI773" s="211"/>
      <c r="AJ773" s="211"/>
      <c r="AK773" s="211"/>
      <c r="AL773" s="211"/>
      <c r="AM773" s="211"/>
      <c r="AN773" s="211"/>
      <c r="AO773" s="211"/>
      <c r="AP773" s="211"/>
      <c r="AQ773" s="211"/>
    </row>
    <row r="774" spans="1:43">
      <c r="A774" s="292">
        <v>9781877435492</v>
      </c>
      <c r="B774" s="213" t="s">
        <v>3194</v>
      </c>
      <c r="C774" s="225">
        <v>9.9499999999999993</v>
      </c>
      <c r="E774" s="279"/>
      <c r="F774" s="211"/>
      <c r="G774" s="279"/>
      <c r="H774" s="211"/>
      <c r="I774" s="211"/>
      <c r="J774" s="211"/>
      <c r="K774" s="211"/>
      <c r="L774" s="211"/>
      <c r="M774" s="211"/>
      <c r="N774" s="211"/>
      <c r="O774" s="211"/>
      <c r="P774" s="211"/>
      <c r="Q774" s="211"/>
      <c r="R774" s="211"/>
      <c r="S774" s="211"/>
      <c r="T774" s="211"/>
      <c r="U774" s="211"/>
      <c r="V774" s="211"/>
      <c r="W774" s="211"/>
      <c r="X774" s="211"/>
      <c r="Y774" s="211"/>
      <c r="Z774" s="211"/>
      <c r="AA774" s="211"/>
      <c r="AB774" s="211"/>
      <c r="AC774" s="211"/>
      <c r="AD774" s="211"/>
      <c r="AE774" s="211"/>
      <c r="AF774" s="211"/>
      <c r="AG774" s="211"/>
      <c r="AH774" s="211"/>
      <c r="AI774" s="211"/>
      <c r="AJ774" s="211"/>
      <c r="AK774" s="211"/>
      <c r="AL774" s="211"/>
      <c r="AM774" s="211"/>
      <c r="AN774" s="211"/>
      <c r="AO774" s="211"/>
      <c r="AP774" s="211"/>
      <c r="AQ774" s="211"/>
    </row>
    <row r="775" spans="1:43">
      <c r="A775" s="292">
        <v>9781877435485</v>
      </c>
      <c r="B775" s="213" t="s">
        <v>3195</v>
      </c>
      <c r="C775" s="225">
        <v>9.9499999999999993</v>
      </c>
      <c r="E775" s="279"/>
      <c r="F775" s="211"/>
      <c r="G775" s="279"/>
      <c r="H775" s="211"/>
      <c r="I775" s="211"/>
      <c r="J775" s="211"/>
      <c r="K775" s="211"/>
      <c r="L775" s="211"/>
      <c r="M775" s="211"/>
      <c r="N775" s="211"/>
      <c r="O775" s="211"/>
      <c r="P775" s="211"/>
      <c r="Q775" s="211"/>
      <c r="R775" s="211"/>
      <c r="S775" s="211"/>
      <c r="T775" s="211"/>
      <c r="U775" s="211"/>
      <c r="V775" s="211"/>
      <c r="W775" s="211"/>
      <c r="X775" s="211"/>
      <c r="Y775" s="211"/>
      <c r="Z775" s="211"/>
      <c r="AA775" s="211"/>
      <c r="AB775" s="211"/>
      <c r="AC775" s="211"/>
      <c r="AD775" s="211"/>
      <c r="AE775" s="211"/>
      <c r="AF775" s="211"/>
      <c r="AG775" s="211"/>
      <c r="AH775" s="211"/>
      <c r="AI775" s="211"/>
      <c r="AJ775" s="211"/>
      <c r="AK775" s="211"/>
      <c r="AL775" s="211"/>
      <c r="AM775" s="211"/>
      <c r="AN775" s="211"/>
      <c r="AO775" s="211"/>
      <c r="AP775" s="211"/>
      <c r="AQ775" s="211"/>
    </row>
    <row r="776" spans="1:43">
      <c r="A776" s="300">
        <v>9781877435478</v>
      </c>
      <c r="B776" s="219" t="s">
        <v>3196</v>
      </c>
      <c r="C776" s="225">
        <v>9.9499999999999993</v>
      </c>
      <c r="E776" s="318"/>
      <c r="F776" s="211"/>
      <c r="G776" s="279"/>
      <c r="H776" s="211"/>
      <c r="I776" s="211"/>
      <c r="J776" s="211"/>
      <c r="K776" s="211"/>
      <c r="L776" s="211"/>
      <c r="M776" s="211"/>
      <c r="N776" s="211"/>
      <c r="O776" s="211"/>
      <c r="P776" s="211"/>
      <c r="Q776" s="211"/>
      <c r="R776" s="211"/>
      <c r="S776" s="211"/>
      <c r="T776" s="211"/>
      <c r="U776" s="211"/>
      <c r="V776" s="211"/>
      <c r="W776" s="211"/>
      <c r="X776" s="211"/>
      <c r="Y776" s="211"/>
      <c r="Z776" s="211"/>
      <c r="AA776" s="211"/>
      <c r="AB776" s="211"/>
      <c r="AC776" s="211"/>
      <c r="AD776" s="211"/>
      <c r="AE776" s="211"/>
      <c r="AF776" s="211"/>
      <c r="AG776" s="211"/>
      <c r="AH776" s="211"/>
      <c r="AI776" s="211"/>
      <c r="AJ776" s="211"/>
      <c r="AK776" s="211"/>
      <c r="AL776" s="211"/>
      <c r="AM776" s="211"/>
      <c r="AN776" s="211"/>
      <c r="AO776" s="211"/>
      <c r="AP776" s="211"/>
      <c r="AQ776" s="211"/>
    </row>
    <row r="777" spans="1:43">
      <c r="A777" s="289"/>
      <c r="B777" s="250"/>
      <c r="C777" s="251"/>
      <c r="D777" s="252"/>
      <c r="E777" s="280"/>
      <c r="F777" s="252"/>
      <c r="G777" s="280"/>
      <c r="H777" s="252"/>
      <c r="I777" s="252"/>
      <c r="J777" s="252"/>
      <c r="K777" s="252"/>
      <c r="L777" s="252"/>
      <c r="M777" s="252"/>
      <c r="N777" s="252"/>
      <c r="O777" s="252"/>
      <c r="P777" s="252"/>
      <c r="Q777" s="252"/>
      <c r="R777" s="252"/>
      <c r="S777" s="252"/>
      <c r="T777" s="252"/>
      <c r="U777" s="252"/>
      <c r="V777" s="252"/>
      <c r="W777" s="252"/>
      <c r="X777" s="252"/>
      <c r="Y777" s="252"/>
      <c r="Z777" s="252"/>
      <c r="AA777" s="252"/>
      <c r="AB777" s="252"/>
      <c r="AC777" s="252"/>
      <c r="AD777" s="252"/>
      <c r="AE777" s="252"/>
      <c r="AF777" s="252"/>
      <c r="AG777" s="252"/>
      <c r="AH777" s="252"/>
      <c r="AI777" s="252"/>
      <c r="AJ777" s="252"/>
      <c r="AK777" s="252"/>
      <c r="AL777" s="252"/>
      <c r="AM777" s="252"/>
      <c r="AN777" s="252"/>
      <c r="AO777" s="252"/>
      <c r="AP777" s="252"/>
      <c r="AQ777" s="252"/>
    </row>
    <row r="778" spans="1:43" ht="11.25" customHeight="1">
      <c r="A778" s="296">
        <v>9781776543540</v>
      </c>
      <c r="B778" s="221" t="s">
        <v>3197</v>
      </c>
      <c r="C778" s="226">
        <v>76.95</v>
      </c>
    </row>
    <row r="779" spans="1:43">
      <c r="A779" s="292">
        <v>9781927197837</v>
      </c>
      <c r="B779" s="213" t="s">
        <v>3198</v>
      </c>
      <c r="C779" s="225">
        <v>9.9499999999999993</v>
      </c>
      <c r="E779" s="279"/>
      <c r="F779" s="211"/>
      <c r="G779" s="279"/>
      <c r="H779" s="211"/>
      <c r="I779" s="211"/>
      <c r="J779" s="211"/>
      <c r="K779" s="211"/>
      <c r="L779" s="211"/>
      <c r="M779" s="211"/>
      <c r="N779" s="211"/>
      <c r="O779" s="211"/>
      <c r="P779" s="211"/>
      <c r="Q779" s="211"/>
      <c r="R779" s="211"/>
      <c r="S779" s="211"/>
      <c r="T779" s="211"/>
      <c r="U779" s="211"/>
      <c r="V779" s="211"/>
      <c r="W779" s="211"/>
      <c r="X779" s="211"/>
      <c r="Y779" s="211"/>
      <c r="Z779" s="211"/>
      <c r="AA779" s="211"/>
      <c r="AB779" s="211"/>
      <c r="AC779" s="211"/>
      <c r="AD779" s="211"/>
      <c r="AE779" s="211"/>
      <c r="AF779" s="211"/>
      <c r="AG779" s="211"/>
      <c r="AH779" s="211"/>
      <c r="AI779" s="211"/>
      <c r="AJ779" s="211"/>
      <c r="AK779" s="211"/>
      <c r="AL779" s="211"/>
      <c r="AM779" s="211"/>
      <c r="AN779" s="211"/>
      <c r="AO779" s="211"/>
      <c r="AP779" s="211"/>
      <c r="AQ779" s="211"/>
    </row>
    <row r="780" spans="1:43">
      <c r="A780" s="292">
        <v>9781927197844</v>
      </c>
      <c r="B780" s="213" t="s">
        <v>3199</v>
      </c>
      <c r="C780" s="225">
        <v>9.9499999999999993</v>
      </c>
      <c r="E780" s="279"/>
      <c r="F780" s="211"/>
      <c r="G780" s="279"/>
      <c r="H780" s="211"/>
      <c r="I780" s="211"/>
      <c r="J780" s="211"/>
      <c r="K780" s="211"/>
      <c r="L780" s="211"/>
      <c r="M780" s="211"/>
      <c r="N780" s="211"/>
      <c r="O780" s="211"/>
      <c r="P780" s="211"/>
      <c r="Q780" s="211"/>
      <c r="R780" s="211"/>
      <c r="S780" s="211"/>
      <c r="T780" s="211"/>
      <c r="U780" s="211"/>
      <c r="V780" s="211"/>
      <c r="W780" s="211"/>
      <c r="X780" s="211"/>
      <c r="Y780" s="211"/>
      <c r="Z780" s="211"/>
      <c r="AA780" s="211"/>
      <c r="AB780" s="211"/>
      <c r="AC780" s="211"/>
      <c r="AD780" s="211"/>
      <c r="AE780" s="211"/>
      <c r="AF780" s="211"/>
      <c r="AG780" s="211"/>
      <c r="AH780" s="211"/>
      <c r="AI780" s="211"/>
      <c r="AJ780" s="211"/>
      <c r="AK780" s="211"/>
      <c r="AL780" s="211"/>
      <c r="AM780" s="211"/>
      <c r="AN780" s="211"/>
      <c r="AO780" s="211"/>
      <c r="AP780" s="211"/>
      <c r="AQ780" s="211"/>
    </row>
    <row r="781" spans="1:43">
      <c r="A781" s="292">
        <v>9781877506888</v>
      </c>
      <c r="B781" s="213" t="s">
        <v>3200</v>
      </c>
      <c r="C781" s="225">
        <v>9.9499999999999993</v>
      </c>
      <c r="E781" s="279"/>
      <c r="F781" s="211"/>
      <c r="G781" s="279"/>
      <c r="H781" s="211"/>
      <c r="I781" s="211"/>
      <c r="J781" s="211"/>
      <c r="K781" s="211"/>
      <c r="L781" s="211"/>
      <c r="M781" s="211"/>
      <c r="N781" s="211"/>
      <c r="O781" s="211"/>
      <c r="P781" s="211"/>
      <c r="Q781" s="211"/>
      <c r="R781" s="211"/>
      <c r="S781" s="211"/>
      <c r="T781" s="211"/>
      <c r="U781" s="211"/>
      <c r="V781" s="211"/>
      <c r="W781" s="211"/>
      <c r="X781" s="211"/>
      <c r="Y781" s="211"/>
      <c r="Z781" s="211"/>
      <c r="AA781" s="211"/>
      <c r="AB781" s="211"/>
      <c r="AC781" s="211"/>
      <c r="AD781" s="211"/>
      <c r="AE781" s="211"/>
      <c r="AF781" s="211"/>
      <c r="AG781" s="211"/>
      <c r="AH781" s="211"/>
      <c r="AI781" s="211"/>
      <c r="AJ781" s="211"/>
      <c r="AK781" s="211"/>
      <c r="AL781" s="211"/>
      <c r="AM781" s="211"/>
      <c r="AN781" s="211"/>
      <c r="AO781" s="211"/>
      <c r="AP781" s="211"/>
      <c r="AQ781" s="211"/>
    </row>
    <row r="782" spans="1:43">
      <c r="A782" s="292">
        <v>9781877506895</v>
      </c>
      <c r="B782" s="213" t="s">
        <v>3201</v>
      </c>
      <c r="C782" s="225">
        <v>9.9499999999999993</v>
      </c>
      <c r="E782" s="279"/>
      <c r="F782" s="211"/>
      <c r="G782" s="279"/>
      <c r="H782" s="211"/>
      <c r="I782" s="211"/>
      <c r="J782" s="211"/>
      <c r="K782" s="211"/>
      <c r="L782" s="211"/>
      <c r="M782" s="211"/>
      <c r="N782" s="211"/>
      <c r="O782" s="211"/>
      <c r="P782" s="211"/>
      <c r="Q782" s="211"/>
      <c r="R782" s="211"/>
      <c r="S782" s="211"/>
      <c r="T782" s="211"/>
      <c r="U782" s="211"/>
      <c r="V782" s="211"/>
      <c r="W782" s="211"/>
      <c r="X782" s="211"/>
      <c r="Y782" s="211"/>
      <c r="Z782" s="211"/>
      <c r="AA782" s="211"/>
      <c r="AB782" s="211"/>
      <c r="AC782" s="211"/>
      <c r="AD782" s="211"/>
      <c r="AE782" s="211"/>
      <c r="AF782" s="211"/>
      <c r="AG782" s="211"/>
      <c r="AH782" s="211"/>
      <c r="AI782" s="211"/>
      <c r="AJ782" s="211"/>
      <c r="AK782" s="211"/>
      <c r="AL782" s="211"/>
      <c r="AM782" s="211"/>
      <c r="AN782" s="211"/>
      <c r="AO782" s="211"/>
      <c r="AP782" s="211"/>
      <c r="AQ782" s="211"/>
    </row>
    <row r="783" spans="1:43">
      <c r="A783" s="292">
        <v>9781927197295</v>
      </c>
      <c r="B783" s="213" t="s">
        <v>3202</v>
      </c>
      <c r="C783" s="225">
        <v>9.9499999999999993</v>
      </c>
      <c r="E783" s="279"/>
      <c r="F783" s="211"/>
      <c r="G783" s="279"/>
      <c r="H783" s="211"/>
      <c r="I783" s="211"/>
      <c r="J783" s="211"/>
      <c r="K783" s="211"/>
      <c r="L783" s="211"/>
      <c r="M783" s="211"/>
      <c r="N783" s="211"/>
      <c r="O783" s="211"/>
      <c r="P783" s="211"/>
      <c r="Q783" s="211"/>
      <c r="R783" s="211"/>
      <c r="S783" s="211"/>
      <c r="T783" s="211"/>
      <c r="U783" s="211"/>
      <c r="V783" s="211"/>
      <c r="W783" s="211"/>
      <c r="X783" s="211"/>
      <c r="Y783" s="211"/>
      <c r="Z783" s="211"/>
      <c r="AA783" s="211"/>
      <c r="AB783" s="211"/>
      <c r="AC783" s="211"/>
      <c r="AD783" s="211"/>
      <c r="AE783" s="211"/>
      <c r="AF783" s="211"/>
      <c r="AG783" s="211"/>
      <c r="AH783" s="211"/>
      <c r="AI783" s="211"/>
      <c r="AJ783" s="211"/>
      <c r="AK783" s="211"/>
      <c r="AL783" s="211"/>
      <c r="AM783" s="211"/>
      <c r="AN783" s="211"/>
      <c r="AO783" s="211"/>
      <c r="AP783" s="211"/>
      <c r="AQ783" s="211"/>
    </row>
    <row r="784" spans="1:43">
      <c r="A784" s="292">
        <v>9781927197868</v>
      </c>
      <c r="B784" s="213" t="s">
        <v>3203</v>
      </c>
      <c r="C784" s="225">
        <v>9.9499999999999993</v>
      </c>
      <c r="E784" s="279"/>
      <c r="F784" s="211"/>
      <c r="G784" s="279"/>
      <c r="H784" s="211"/>
      <c r="I784" s="211"/>
      <c r="J784" s="211"/>
      <c r="K784" s="211"/>
      <c r="L784" s="211"/>
      <c r="M784" s="211"/>
      <c r="N784" s="211"/>
      <c r="O784" s="211"/>
      <c r="P784" s="211"/>
      <c r="Q784" s="211"/>
      <c r="R784" s="211"/>
      <c r="S784" s="211"/>
      <c r="T784" s="211"/>
      <c r="U784" s="211"/>
      <c r="V784" s="211"/>
      <c r="W784" s="211"/>
      <c r="X784" s="211"/>
      <c r="Y784" s="211"/>
      <c r="Z784" s="211"/>
      <c r="AA784" s="211"/>
      <c r="AB784" s="211"/>
      <c r="AC784" s="211"/>
      <c r="AD784" s="211"/>
      <c r="AE784" s="211"/>
      <c r="AF784" s="211"/>
      <c r="AG784" s="211"/>
      <c r="AH784" s="211"/>
      <c r="AI784" s="211"/>
      <c r="AJ784" s="211"/>
      <c r="AK784" s="211"/>
      <c r="AL784" s="211"/>
      <c r="AM784" s="211"/>
      <c r="AN784" s="211"/>
      <c r="AO784" s="211"/>
      <c r="AP784" s="211"/>
      <c r="AQ784" s="211"/>
    </row>
    <row r="785" spans="1:43">
      <c r="A785" s="292">
        <v>9781927197875</v>
      </c>
      <c r="B785" s="213" t="s">
        <v>3204</v>
      </c>
      <c r="C785" s="225">
        <v>9.9499999999999993</v>
      </c>
      <c r="E785" s="279"/>
      <c r="F785" s="211"/>
      <c r="G785" s="279"/>
      <c r="H785" s="211"/>
      <c r="I785" s="211"/>
      <c r="J785" s="211"/>
      <c r="K785" s="211"/>
      <c r="L785" s="211"/>
      <c r="M785" s="211"/>
      <c r="N785" s="211"/>
      <c r="O785" s="211"/>
      <c r="P785" s="211"/>
      <c r="Q785" s="211"/>
      <c r="R785" s="211"/>
      <c r="S785" s="211"/>
      <c r="T785" s="211"/>
      <c r="U785" s="211"/>
      <c r="V785" s="211"/>
      <c r="W785" s="211"/>
      <c r="X785" s="211"/>
      <c r="Y785" s="211"/>
      <c r="Z785" s="211"/>
      <c r="AA785" s="211"/>
      <c r="AB785" s="211"/>
      <c r="AC785" s="211"/>
      <c r="AD785" s="211"/>
      <c r="AE785" s="211"/>
      <c r="AF785" s="211"/>
      <c r="AG785" s="211"/>
      <c r="AH785" s="211"/>
      <c r="AI785" s="211"/>
      <c r="AJ785" s="211"/>
      <c r="AK785" s="211"/>
      <c r="AL785" s="211"/>
      <c r="AM785" s="211"/>
      <c r="AN785" s="211"/>
      <c r="AO785" s="211"/>
      <c r="AP785" s="211"/>
      <c r="AQ785" s="211"/>
    </row>
    <row r="786" spans="1:43">
      <c r="A786" s="293">
        <v>9781776540853</v>
      </c>
      <c r="B786" s="219" t="s">
        <v>3205</v>
      </c>
      <c r="C786" s="225">
        <v>9.9499999999999993</v>
      </c>
      <c r="E786" s="279"/>
      <c r="F786" s="211"/>
      <c r="G786" s="279"/>
      <c r="H786" s="211"/>
      <c r="I786" s="211"/>
      <c r="J786" s="211"/>
      <c r="K786" s="211"/>
      <c r="L786" s="211"/>
      <c r="M786" s="211"/>
      <c r="N786" s="211"/>
      <c r="O786" s="211"/>
      <c r="P786" s="211"/>
      <c r="Q786" s="211"/>
      <c r="R786" s="211"/>
      <c r="S786" s="211"/>
      <c r="T786" s="211"/>
      <c r="U786" s="211"/>
      <c r="V786" s="211"/>
      <c r="W786" s="211"/>
      <c r="X786" s="211"/>
      <c r="Y786" s="211"/>
      <c r="Z786" s="211"/>
      <c r="AA786" s="211"/>
      <c r="AB786" s="211"/>
      <c r="AC786" s="211"/>
      <c r="AD786" s="211"/>
      <c r="AE786" s="211"/>
      <c r="AF786" s="211"/>
      <c r="AG786" s="211"/>
      <c r="AH786" s="211"/>
      <c r="AI786" s="211"/>
      <c r="AJ786" s="211"/>
      <c r="AK786" s="211"/>
      <c r="AL786" s="211"/>
      <c r="AM786" s="211"/>
      <c r="AN786" s="211"/>
      <c r="AO786" s="211"/>
      <c r="AP786" s="211"/>
      <c r="AQ786" s="211"/>
    </row>
    <row r="787" spans="1:43">
      <c r="A787" s="289"/>
      <c r="B787" s="250"/>
      <c r="C787" s="251"/>
      <c r="D787" s="252"/>
      <c r="E787" s="280"/>
      <c r="F787" s="252"/>
      <c r="G787" s="280"/>
      <c r="H787" s="252"/>
      <c r="I787" s="252"/>
      <c r="J787" s="252"/>
      <c r="K787" s="252"/>
      <c r="L787" s="252"/>
      <c r="M787" s="252"/>
      <c r="N787" s="252"/>
      <c r="O787" s="252"/>
      <c r="P787" s="252"/>
      <c r="Q787" s="252"/>
      <c r="R787" s="252"/>
      <c r="S787" s="252"/>
      <c r="T787" s="252"/>
      <c r="U787" s="252"/>
      <c r="V787" s="252"/>
      <c r="W787" s="252"/>
      <c r="X787" s="252"/>
      <c r="Y787" s="252"/>
      <c r="Z787" s="252"/>
      <c r="AA787" s="252"/>
      <c r="AB787" s="252"/>
      <c r="AC787" s="252"/>
      <c r="AD787" s="252"/>
      <c r="AE787" s="252"/>
      <c r="AF787" s="252"/>
      <c r="AG787" s="252"/>
      <c r="AH787" s="252"/>
      <c r="AI787" s="252"/>
      <c r="AJ787" s="252"/>
      <c r="AK787" s="252"/>
      <c r="AL787" s="252"/>
      <c r="AM787" s="252"/>
      <c r="AN787" s="252"/>
      <c r="AO787" s="252"/>
      <c r="AP787" s="252"/>
      <c r="AQ787" s="252"/>
    </row>
    <row r="788" spans="1:43" ht="11.25" customHeight="1">
      <c r="A788" s="296">
        <v>9781776543533</v>
      </c>
      <c r="B788" s="221" t="s">
        <v>3206</v>
      </c>
      <c r="C788" s="226">
        <v>76.95</v>
      </c>
    </row>
    <row r="789" spans="1:43">
      <c r="A789" s="292">
        <v>9781776540860</v>
      </c>
      <c r="B789" s="213" t="s">
        <v>3207</v>
      </c>
      <c r="C789" s="225">
        <v>9.9499999999999993</v>
      </c>
      <c r="E789" s="279"/>
      <c r="F789" s="211"/>
      <c r="G789" s="279"/>
      <c r="H789" s="211"/>
      <c r="I789" s="211"/>
      <c r="J789" s="211"/>
      <c r="K789" s="211"/>
      <c r="L789" s="211"/>
      <c r="M789" s="211"/>
      <c r="N789" s="211"/>
      <c r="O789" s="211"/>
      <c r="P789" s="211"/>
      <c r="Q789" s="211"/>
      <c r="R789" s="211"/>
      <c r="S789" s="211"/>
      <c r="T789" s="211"/>
      <c r="U789" s="211"/>
      <c r="V789" s="211"/>
      <c r="W789" s="211"/>
      <c r="X789" s="211"/>
      <c r="Y789" s="211"/>
      <c r="Z789" s="211"/>
      <c r="AA789" s="211"/>
      <c r="AB789" s="211"/>
      <c r="AC789" s="211"/>
      <c r="AD789" s="211"/>
      <c r="AE789" s="211"/>
      <c r="AF789" s="211"/>
      <c r="AG789" s="211"/>
      <c r="AH789" s="211"/>
      <c r="AI789" s="211"/>
      <c r="AJ789" s="211"/>
      <c r="AK789" s="211"/>
      <c r="AL789" s="211"/>
      <c r="AM789" s="211"/>
      <c r="AN789" s="211"/>
      <c r="AO789" s="211"/>
      <c r="AP789" s="211"/>
      <c r="AQ789" s="211"/>
    </row>
    <row r="790" spans="1:43">
      <c r="A790" s="292">
        <v>9781776540877</v>
      </c>
      <c r="B790" s="213" t="s">
        <v>3208</v>
      </c>
      <c r="C790" s="225">
        <v>9.9499999999999993</v>
      </c>
      <c r="E790" s="279"/>
      <c r="F790" s="211"/>
      <c r="G790" s="279"/>
      <c r="H790" s="211"/>
      <c r="I790" s="211"/>
      <c r="J790" s="211"/>
      <c r="K790" s="211"/>
      <c r="L790" s="211"/>
      <c r="M790" s="211"/>
      <c r="N790" s="211"/>
      <c r="O790" s="211"/>
      <c r="P790" s="211"/>
      <c r="Q790" s="211"/>
      <c r="R790" s="211"/>
      <c r="S790" s="211"/>
      <c r="T790" s="211"/>
      <c r="U790" s="211"/>
      <c r="V790" s="211"/>
      <c r="W790" s="211"/>
      <c r="X790" s="211"/>
      <c r="Y790" s="211"/>
      <c r="Z790" s="211"/>
      <c r="AA790" s="211"/>
      <c r="AB790" s="211"/>
      <c r="AC790" s="211"/>
      <c r="AD790" s="211"/>
      <c r="AE790" s="211"/>
      <c r="AF790" s="211"/>
      <c r="AG790" s="211"/>
      <c r="AH790" s="211"/>
      <c r="AI790" s="211"/>
      <c r="AJ790" s="211"/>
      <c r="AK790" s="211"/>
      <c r="AL790" s="211"/>
      <c r="AM790" s="211"/>
      <c r="AN790" s="211"/>
      <c r="AO790" s="211"/>
      <c r="AP790" s="211"/>
      <c r="AQ790" s="211"/>
    </row>
    <row r="791" spans="1:43">
      <c r="A791" s="292">
        <v>9781776540884</v>
      </c>
      <c r="B791" s="213" t="s">
        <v>3209</v>
      </c>
      <c r="C791" s="225">
        <v>9.9499999999999993</v>
      </c>
      <c r="E791" s="279"/>
      <c r="F791" s="211"/>
      <c r="G791" s="279"/>
      <c r="H791" s="211"/>
      <c r="I791" s="211"/>
      <c r="J791" s="211"/>
      <c r="K791" s="211"/>
      <c r="L791" s="211"/>
      <c r="M791" s="211"/>
      <c r="N791" s="211"/>
      <c r="O791" s="211"/>
      <c r="P791" s="211"/>
      <c r="Q791" s="211"/>
      <c r="R791" s="211"/>
      <c r="S791" s="211"/>
      <c r="T791" s="211"/>
      <c r="U791" s="211"/>
      <c r="V791" s="211"/>
      <c r="W791" s="211"/>
      <c r="X791" s="211"/>
      <c r="Y791" s="211"/>
      <c r="Z791" s="211"/>
      <c r="AA791" s="211"/>
      <c r="AB791" s="211"/>
      <c r="AC791" s="211"/>
      <c r="AD791" s="211"/>
      <c r="AE791" s="211"/>
      <c r="AF791" s="211"/>
      <c r="AG791" s="211"/>
      <c r="AH791" s="211"/>
      <c r="AI791" s="211"/>
      <c r="AJ791" s="211"/>
      <c r="AK791" s="211"/>
      <c r="AL791" s="211"/>
      <c r="AM791" s="211"/>
      <c r="AN791" s="211"/>
      <c r="AO791" s="211"/>
      <c r="AP791" s="211"/>
      <c r="AQ791" s="211"/>
    </row>
    <row r="792" spans="1:43">
      <c r="A792" s="292">
        <v>9781776540891</v>
      </c>
      <c r="B792" s="213" t="s">
        <v>3210</v>
      </c>
      <c r="C792" s="225">
        <v>9.9499999999999993</v>
      </c>
      <c r="E792" s="279"/>
      <c r="F792" s="211"/>
      <c r="G792" s="279"/>
      <c r="H792" s="211"/>
      <c r="I792" s="211"/>
      <c r="J792" s="211"/>
      <c r="K792" s="211"/>
      <c r="L792" s="211"/>
      <c r="M792" s="211"/>
      <c r="N792" s="211"/>
      <c r="O792" s="211"/>
      <c r="P792" s="211"/>
      <c r="Q792" s="211"/>
      <c r="R792" s="211"/>
      <c r="S792" s="211"/>
      <c r="T792" s="211"/>
      <c r="U792" s="211"/>
      <c r="V792" s="211"/>
      <c r="W792" s="211"/>
      <c r="X792" s="211"/>
      <c r="Y792" s="211"/>
      <c r="Z792" s="211"/>
      <c r="AA792" s="211"/>
      <c r="AB792" s="211"/>
      <c r="AC792" s="211"/>
      <c r="AD792" s="211"/>
      <c r="AE792" s="211"/>
      <c r="AF792" s="211"/>
      <c r="AG792" s="211"/>
      <c r="AH792" s="211"/>
      <c r="AI792" s="211"/>
      <c r="AJ792" s="211"/>
      <c r="AK792" s="211"/>
      <c r="AL792" s="211"/>
      <c r="AM792" s="211"/>
      <c r="AN792" s="211"/>
      <c r="AO792" s="211"/>
      <c r="AP792" s="211"/>
      <c r="AQ792" s="211"/>
    </row>
    <row r="793" spans="1:43">
      <c r="A793" s="292">
        <v>9781776540914</v>
      </c>
      <c r="B793" s="213" t="s">
        <v>3211</v>
      </c>
      <c r="C793" s="225">
        <v>9.9499999999999993</v>
      </c>
      <c r="E793" s="279"/>
      <c r="F793" s="211"/>
      <c r="G793" s="279"/>
      <c r="H793" s="211"/>
      <c r="I793" s="211"/>
      <c r="J793" s="211"/>
      <c r="K793" s="211"/>
      <c r="L793" s="211"/>
      <c r="M793" s="211"/>
      <c r="N793" s="211"/>
      <c r="O793" s="211"/>
      <c r="P793" s="211"/>
      <c r="Q793" s="211"/>
      <c r="R793" s="211"/>
      <c r="S793" s="211"/>
      <c r="T793" s="211"/>
      <c r="U793" s="211"/>
      <c r="V793" s="211"/>
      <c r="W793" s="211"/>
      <c r="X793" s="211"/>
      <c r="Y793" s="211"/>
      <c r="Z793" s="211"/>
      <c r="AA793" s="211"/>
      <c r="AB793" s="211"/>
      <c r="AC793" s="211"/>
      <c r="AD793" s="211"/>
      <c r="AE793" s="211"/>
      <c r="AF793" s="211"/>
      <c r="AG793" s="211"/>
      <c r="AH793" s="211"/>
      <c r="AI793" s="211"/>
      <c r="AJ793" s="211"/>
      <c r="AK793" s="211"/>
      <c r="AL793" s="211"/>
      <c r="AM793" s="211"/>
      <c r="AN793" s="211"/>
      <c r="AO793" s="211"/>
      <c r="AP793" s="211"/>
      <c r="AQ793" s="211"/>
    </row>
    <row r="794" spans="1:43">
      <c r="A794" s="292">
        <v>9781776540907</v>
      </c>
      <c r="B794" s="213" t="s">
        <v>3212</v>
      </c>
      <c r="C794" s="225">
        <v>9.9499999999999993</v>
      </c>
      <c r="E794" s="279"/>
      <c r="F794" s="211"/>
      <c r="G794" s="279"/>
      <c r="H794" s="211"/>
      <c r="I794" s="211"/>
      <c r="J794" s="211"/>
      <c r="K794" s="211"/>
      <c r="L794" s="211"/>
      <c r="M794" s="211"/>
      <c r="N794" s="211"/>
      <c r="O794" s="211"/>
      <c r="P794" s="211"/>
      <c r="Q794" s="211"/>
      <c r="R794" s="211"/>
      <c r="S794" s="211"/>
      <c r="T794" s="211"/>
      <c r="U794" s="211"/>
      <c r="V794" s="211"/>
      <c r="W794" s="211"/>
      <c r="X794" s="211"/>
      <c r="Y794" s="211"/>
      <c r="Z794" s="211"/>
      <c r="AA794" s="211"/>
      <c r="AB794" s="211"/>
      <c r="AC794" s="211"/>
      <c r="AD794" s="211"/>
      <c r="AE794" s="211"/>
      <c r="AF794" s="211"/>
      <c r="AG794" s="211"/>
      <c r="AH794" s="211"/>
      <c r="AI794" s="211"/>
      <c r="AJ794" s="211"/>
      <c r="AK794" s="211"/>
      <c r="AL794" s="211"/>
      <c r="AM794" s="211"/>
      <c r="AN794" s="211"/>
      <c r="AO794" s="211"/>
      <c r="AP794" s="211"/>
      <c r="AQ794" s="211"/>
    </row>
    <row r="795" spans="1:43">
      <c r="A795" s="292">
        <v>9781776540921</v>
      </c>
      <c r="B795" s="213" t="s">
        <v>3213</v>
      </c>
      <c r="C795" s="225">
        <v>9.9499999999999993</v>
      </c>
      <c r="E795" s="279"/>
      <c r="F795" s="211"/>
      <c r="G795" s="279"/>
      <c r="H795" s="211"/>
      <c r="I795" s="211"/>
      <c r="J795" s="211"/>
      <c r="K795" s="211"/>
      <c r="L795" s="211"/>
      <c r="M795" s="211"/>
      <c r="N795" s="211"/>
      <c r="O795" s="211"/>
      <c r="P795" s="211"/>
      <c r="Q795" s="211"/>
      <c r="R795" s="211"/>
      <c r="S795" s="211"/>
      <c r="T795" s="211"/>
      <c r="U795" s="211"/>
      <c r="V795" s="211"/>
      <c r="W795" s="211"/>
      <c r="X795" s="211"/>
      <c r="Y795" s="211"/>
      <c r="Z795" s="211"/>
      <c r="AA795" s="211"/>
      <c r="AB795" s="211"/>
      <c r="AC795" s="211"/>
      <c r="AD795" s="211"/>
      <c r="AE795" s="211"/>
      <c r="AF795" s="211"/>
      <c r="AG795" s="211"/>
      <c r="AH795" s="211"/>
      <c r="AI795" s="211"/>
      <c r="AJ795" s="211"/>
      <c r="AK795" s="211"/>
      <c r="AL795" s="211"/>
      <c r="AM795" s="211"/>
      <c r="AN795" s="211"/>
      <c r="AO795" s="211"/>
      <c r="AP795" s="211"/>
      <c r="AQ795" s="211"/>
    </row>
    <row r="796" spans="1:43">
      <c r="A796" s="293">
        <v>9781927197493</v>
      </c>
      <c r="B796" s="219" t="s">
        <v>3214</v>
      </c>
      <c r="C796" s="225">
        <v>9.9499999999999993</v>
      </c>
      <c r="E796" s="279"/>
      <c r="F796" s="211"/>
      <c r="G796" s="279"/>
      <c r="H796" s="211"/>
      <c r="I796" s="211"/>
      <c r="J796" s="211"/>
      <c r="K796" s="211"/>
      <c r="L796" s="211"/>
      <c r="M796" s="211"/>
      <c r="N796" s="211"/>
      <c r="O796" s="211"/>
      <c r="P796" s="211"/>
      <c r="Q796" s="211"/>
      <c r="R796" s="211"/>
      <c r="S796" s="211"/>
      <c r="T796" s="211"/>
      <c r="U796" s="211"/>
      <c r="V796" s="211"/>
      <c r="W796" s="211"/>
      <c r="X796" s="211"/>
      <c r="Y796" s="211"/>
      <c r="Z796" s="211"/>
      <c r="AA796" s="211"/>
      <c r="AB796" s="211"/>
      <c r="AC796" s="211"/>
      <c r="AD796" s="211"/>
      <c r="AE796" s="211"/>
      <c r="AF796" s="211"/>
      <c r="AG796" s="211"/>
      <c r="AH796" s="211"/>
      <c r="AI796" s="211"/>
      <c r="AJ796" s="211"/>
      <c r="AK796" s="211"/>
      <c r="AL796" s="211"/>
      <c r="AM796" s="211"/>
      <c r="AN796" s="211"/>
      <c r="AO796" s="211"/>
      <c r="AP796" s="211"/>
      <c r="AQ796" s="211"/>
    </row>
    <row r="797" spans="1:43">
      <c r="A797" s="289"/>
      <c r="B797" s="250"/>
      <c r="C797" s="251"/>
      <c r="D797" s="252"/>
      <c r="E797" s="280"/>
      <c r="F797" s="252"/>
      <c r="G797" s="280"/>
      <c r="H797" s="252"/>
      <c r="I797" s="252"/>
      <c r="J797" s="252"/>
      <c r="K797" s="252"/>
      <c r="L797" s="252"/>
      <c r="M797" s="252"/>
      <c r="N797" s="252"/>
      <c r="O797" s="252"/>
      <c r="P797" s="252"/>
      <c r="Q797" s="252"/>
      <c r="R797" s="252"/>
      <c r="S797" s="252"/>
      <c r="T797" s="252"/>
      <c r="U797" s="252"/>
      <c r="V797" s="252"/>
      <c r="W797" s="252"/>
      <c r="X797" s="252"/>
      <c r="Y797" s="252"/>
      <c r="Z797" s="252"/>
      <c r="AA797" s="252"/>
      <c r="AB797" s="252"/>
      <c r="AC797" s="252"/>
      <c r="AD797" s="252"/>
      <c r="AE797" s="252"/>
      <c r="AF797" s="252"/>
      <c r="AG797" s="252"/>
      <c r="AH797" s="252"/>
      <c r="AI797" s="252"/>
      <c r="AJ797" s="252"/>
      <c r="AK797" s="252"/>
      <c r="AL797" s="252"/>
      <c r="AM797" s="252"/>
      <c r="AN797" s="252"/>
      <c r="AO797" s="252"/>
      <c r="AP797" s="252"/>
      <c r="AQ797" s="252"/>
    </row>
    <row r="798" spans="1:43">
      <c r="A798" s="291" t="s">
        <v>3215</v>
      </c>
      <c r="B798" s="249"/>
      <c r="C798" s="254"/>
    </row>
    <row r="799" spans="1:43">
      <c r="A799" s="292">
        <v>9781776859795</v>
      </c>
      <c r="B799" s="213" t="s">
        <v>3216</v>
      </c>
      <c r="C799" s="266">
        <v>529</v>
      </c>
      <c r="F799" s="211"/>
      <c r="G799" s="279"/>
      <c r="H799" s="211"/>
      <c r="I799" s="211"/>
      <c r="J799" s="211"/>
      <c r="K799" s="211"/>
      <c r="L799" s="211"/>
      <c r="M799" s="211"/>
      <c r="N799" s="211"/>
      <c r="O799" s="211"/>
      <c r="P799" s="211"/>
      <c r="Q799" s="211"/>
      <c r="R799" s="211"/>
      <c r="S799" s="211"/>
      <c r="T799" s="211"/>
      <c r="U799" s="211"/>
      <c r="V799" s="211"/>
      <c r="W799" s="211"/>
      <c r="X799" s="211"/>
      <c r="Y799" s="211"/>
      <c r="Z799" s="211"/>
      <c r="AA799" s="211"/>
      <c r="AB799" s="211"/>
      <c r="AC799" s="211"/>
      <c r="AD799" s="211"/>
      <c r="AE799" s="211"/>
      <c r="AF799" s="211"/>
      <c r="AG799" s="211"/>
      <c r="AH799" s="211"/>
      <c r="AI799" s="211"/>
      <c r="AJ799" s="211"/>
      <c r="AK799" s="211"/>
      <c r="AL799" s="211"/>
      <c r="AM799" s="211"/>
      <c r="AN799" s="211"/>
      <c r="AO799" s="211"/>
      <c r="AP799" s="211"/>
      <c r="AQ799" s="211"/>
    </row>
    <row r="800" spans="1:43">
      <c r="A800" s="293">
        <v>9781776930593</v>
      </c>
      <c r="B800" s="219" t="s">
        <v>3217</v>
      </c>
      <c r="C800" s="266">
        <v>2899</v>
      </c>
      <c r="F800" s="211"/>
      <c r="G800" s="279"/>
      <c r="H800" s="211"/>
      <c r="I800" s="211"/>
      <c r="J800" s="211"/>
      <c r="K800" s="211"/>
      <c r="L800" s="211"/>
      <c r="M800" s="211"/>
      <c r="N800" s="211"/>
      <c r="O800" s="211"/>
      <c r="P800" s="211"/>
      <c r="Q800" s="211"/>
      <c r="R800" s="211"/>
      <c r="S800" s="211"/>
      <c r="T800" s="211"/>
      <c r="U800" s="211"/>
      <c r="V800" s="211"/>
      <c r="W800" s="211"/>
      <c r="X800" s="211"/>
      <c r="Y800" s="211"/>
      <c r="Z800" s="211"/>
      <c r="AA800" s="211"/>
      <c r="AB800" s="211"/>
      <c r="AC800" s="211"/>
      <c r="AD800" s="211"/>
      <c r="AE800" s="211"/>
      <c r="AF800" s="211"/>
      <c r="AG800" s="211"/>
      <c r="AH800" s="211"/>
      <c r="AI800" s="211"/>
      <c r="AJ800" s="211"/>
      <c r="AK800" s="211"/>
      <c r="AL800" s="211"/>
      <c r="AM800" s="211"/>
      <c r="AN800" s="211"/>
      <c r="AO800" s="211"/>
      <c r="AP800" s="211"/>
      <c r="AQ800" s="211"/>
    </row>
    <row r="801" spans="1:43">
      <c r="A801" s="289"/>
      <c r="B801" s="250"/>
      <c r="C801" s="251"/>
      <c r="D801" s="252"/>
      <c r="E801" s="280"/>
      <c r="F801" s="252"/>
      <c r="G801" s="280"/>
      <c r="H801" s="252"/>
      <c r="I801" s="252"/>
      <c r="J801" s="252"/>
      <c r="K801" s="252"/>
      <c r="L801" s="252"/>
      <c r="M801" s="252"/>
      <c r="N801" s="252"/>
      <c r="O801" s="252"/>
      <c r="P801" s="252"/>
      <c r="Q801" s="252"/>
      <c r="R801" s="252"/>
      <c r="S801" s="252"/>
      <c r="T801" s="252"/>
      <c r="U801" s="252"/>
      <c r="V801" s="252"/>
      <c r="W801" s="252"/>
      <c r="X801" s="252"/>
      <c r="Y801" s="252"/>
      <c r="Z801" s="252"/>
      <c r="AA801" s="252"/>
      <c r="AB801" s="252"/>
      <c r="AC801" s="252"/>
      <c r="AD801" s="252"/>
      <c r="AE801" s="252"/>
      <c r="AF801" s="252"/>
      <c r="AG801" s="252"/>
      <c r="AH801" s="252"/>
      <c r="AI801" s="252"/>
      <c r="AJ801" s="252"/>
      <c r="AK801" s="252"/>
      <c r="AL801" s="252"/>
      <c r="AM801" s="252"/>
      <c r="AN801" s="252"/>
      <c r="AO801" s="252"/>
      <c r="AP801" s="252"/>
      <c r="AQ801" s="252"/>
    </row>
    <row r="802" spans="1:43" ht="11.25" customHeight="1">
      <c r="A802" s="296">
        <v>9781877490712</v>
      </c>
      <c r="B802" s="221" t="s">
        <v>3218</v>
      </c>
      <c r="C802" s="226">
        <v>76.95</v>
      </c>
    </row>
    <row r="803" spans="1:43">
      <c r="A803" s="292">
        <v>9781877363870</v>
      </c>
      <c r="B803" s="213" t="s">
        <v>3219</v>
      </c>
      <c r="C803" s="225">
        <v>9.9499999999999993</v>
      </c>
      <c r="E803" s="279"/>
      <c r="F803" s="211"/>
      <c r="G803" s="279"/>
      <c r="H803" s="211"/>
      <c r="I803" s="211"/>
      <c r="J803" s="211"/>
      <c r="K803" s="211"/>
      <c r="L803" s="211"/>
      <c r="M803" s="211"/>
      <c r="N803" s="211"/>
      <c r="O803" s="211"/>
      <c r="P803" s="211"/>
      <c r="Q803" s="211"/>
      <c r="R803" s="211"/>
      <c r="S803" s="211"/>
      <c r="T803" s="211"/>
      <c r="U803" s="211"/>
      <c r="V803" s="211"/>
      <c r="W803" s="211"/>
      <c r="X803" s="211"/>
      <c r="Y803" s="211"/>
      <c r="Z803" s="211"/>
      <c r="AA803" s="211"/>
      <c r="AB803" s="211"/>
      <c r="AC803" s="211"/>
      <c r="AD803" s="211"/>
      <c r="AE803" s="211"/>
      <c r="AF803" s="211"/>
      <c r="AG803" s="211"/>
      <c r="AH803" s="211"/>
      <c r="AI803" s="211"/>
      <c r="AJ803" s="211"/>
      <c r="AK803" s="211"/>
      <c r="AL803" s="211"/>
      <c r="AM803" s="211"/>
      <c r="AN803" s="211"/>
      <c r="AO803" s="211"/>
      <c r="AP803" s="211"/>
      <c r="AQ803" s="211"/>
    </row>
    <row r="804" spans="1:43">
      <c r="A804" s="292">
        <v>9781877363832</v>
      </c>
      <c r="B804" s="213" t="s">
        <v>3220</v>
      </c>
      <c r="C804" s="225">
        <v>9.9499999999999993</v>
      </c>
      <c r="E804" s="279"/>
      <c r="F804" s="211"/>
      <c r="G804" s="279"/>
      <c r="H804" s="211"/>
      <c r="I804" s="211"/>
      <c r="J804" s="211"/>
      <c r="K804" s="211"/>
      <c r="L804" s="211"/>
      <c r="M804" s="211"/>
      <c r="N804" s="211"/>
      <c r="O804" s="211"/>
      <c r="P804" s="211"/>
      <c r="Q804" s="211"/>
      <c r="R804" s="211"/>
      <c r="S804" s="211"/>
      <c r="T804" s="211"/>
      <c r="U804" s="211"/>
      <c r="V804" s="211"/>
      <c r="W804" s="211"/>
      <c r="X804" s="211"/>
      <c r="Y804" s="211"/>
      <c r="Z804" s="211"/>
      <c r="AA804" s="211"/>
      <c r="AB804" s="211"/>
      <c r="AC804" s="211"/>
      <c r="AD804" s="211"/>
      <c r="AE804" s="211"/>
      <c r="AF804" s="211"/>
      <c r="AG804" s="211"/>
      <c r="AH804" s="211"/>
      <c r="AI804" s="211"/>
      <c r="AJ804" s="211"/>
      <c r="AK804" s="211"/>
      <c r="AL804" s="211"/>
      <c r="AM804" s="211"/>
      <c r="AN804" s="211"/>
      <c r="AO804" s="211"/>
      <c r="AP804" s="211"/>
      <c r="AQ804" s="211"/>
    </row>
    <row r="805" spans="1:43">
      <c r="A805" s="292">
        <v>9781877363849</v>
      </c>
      <c r="B805" s="213" t="s">
        <v>3221</v>
      </c>
      <c r="C805" s="225">
        <v>9.9499999999999993</v>
      </c>
      <c r="E805" s="279"/>
      <c r="F805" s="211"/>
      <c r="G805" s="279"/>
      <c r="H805" s="211"/>
      <c r="I805" s="211"/>
      <c r="J805" s="211"/>
      <c r="K805" s="211"/>
      <c r="L805" s="211"/>
      <c r="M805" s="211"/>
      <c r="N805" s="211"/>
      <c r="O805" s="211"/>
      <c r="P805" s="211"/>
      <c r="Q805" s="211"/>
      <c r="R805" s="211"/>
      <c r="S805" s="211"/>
      <c r="T805" s="211"/>
      <c r="U805" s="211"/>
      <c r="V805" s="211"/>
      <c r="W805" s="211"/>
      <c r="X805" s="211"/>
      <c r="Y805" s="211"/>
      <c r="Z805" s="211"/>
      <c r="AA805" s="211"/>
      <c r="AB805" s="211"/>
      <c r="AC805" s="211"/>
      <c r="AD805" s="211"/>
      <c r="AE805" s="211"/>
      <c r="AF805" s="211"/>
      <c r="AG805" s="211"/>
      <c r="AH805" s="211"/>
      <c r="AI805" s="211"/>
      <c r="AJ805" s="211"/>
      <c r="AK805" s="211"/>
      <c r="AL805" s="211"/>
      <c r="AM805" s="211"/>
      <c r="AN805" s="211"/>
      <c r="AO805" s="211"/>
      <c r="AP805" s="211"/>
      <c r="AQ805" s="211"/>
    </row>
    <row r="806" spans="1:43">
      <c r="A806" s="292">
        <v>9781877363818</v>
      </c>
      <c r="B806" s="213" t="s">
        <v>3222</v>
      </c>
      <c r="C806" s="225">
        <v>9.9499999999999993</v>
      </c>
      <c r="E806" s="279"/>
      <c r="F806" s="211"/>
      <c r="G806" s="279"/>
      <c r="H806" s="211"/>
      <c r="I806" s="211"/>
      <c r="J806" s="211"/>
      <c r="K806" s="211"/>
      <c r="L806" s="211"/>
      <c r="M806" s="211"/>
      <c r="N806" s="211"/>
      <c r="O806" s="211"/>
      <c r="P806" s="211"/>
      <c r="Q806" s="211"/>
      <c r="R806" s="211"/>
      <c r="S806" s="211"/>
      <c r="T806" s="211"/>
      <c r="U806" s="211"/>
      <c r="V806" s="211"/>
      <c r="W806" s="211"/>
      <c r="X806" s="211"/>
      <c r="Y806" s="211"/>
      <c r="Z806" s="211"/>
      <c r="AA806" s="211"/>
      <c r="AB806" s="211"/>
      <c r="AC806" s="211"/>
      <c r="AD806" s="211"/>
      <c r="AE806" s="211"/>
      <c r="AF806" s="211"/>
      <c r="AG806" s="211"/>
      <c r="AH806" s="211"/>
      <c r="AI806" s="211"/>
      <c r="AJ806" s="211"/>
      <c r="AK806" s="211"/>
      <c r="AL806" s="211"/>
      <c r="AM806" s="211"/>
      <c r="AN806" s="211"/>
      <c r="AO806" s="211"/>
      <c r="AP806" s="211"/>
      <c r="AQ806" s="211"/>
    </row>
    <row r="807" spans="1:43">
      <c r="A807" s="292">
        <v>9781877363825</v>
      </c>
      <c r="B807" s="213" t="s">
        <v>3223</v>
      </c>
      <c r="C807" s="225">
        <v>9.9499999999999993</v>
      </c>
      <c r="E807" s="279"/>
      <c r="F807" s="211"/>
      <c r="G807" s="279"/>
      <c r="H807" s="211"/>
      <c r="I807" s="211"/>
      <c r="J807" s="211"/>
      <c r="K807" s="211"/>
      <c r="L807" s="211"/>
      <c r="M807" s="211"/>
      <c r="N807" s="211"/>
      <c r="O807" s="211"/>
      <c r="P807" s="211"/>
      <c r="Q807" s="211"/>
      <c r="R807" s="211"/>
      <c r="S807" s="211"/>
      <c r="T807" s="211"/>
      <c r="U807" s="211"/>
      <c r="V807" s="211"/>
      <c r="W807" s="211"/>
      <c r="X807" s="211"/>
      <c r="Y807" s="211"/>
      <c r="Z807" s="211"/>
      <c r="AA807" s="211"/>
      <c r="AB807" s="211"/>
      <c r="AC807" s="211"/>
      <c r="AD807" s="211"/>
      <c r="AE807" s="211"/>
      <c r="AF807" s="211"/>
      <c r="AG807" s="211"/>
      <c r="AH807" s="211"/>
      <c r="AI807" s="211"/>
      <c r="AJ807" s="211"/>
      <c r="AK807" s="211"/>
      <c r="AL807" s="211"/>
      <c r="AM807" s="211"/>
      <c r="AN807" s="211"/>
      <c r="AO807" s="211"/>
      <c r="AP807" s="211"/>
      <c r="AQ807" s="211"/>
    </row>
    <row r="808" spans="1:43">
      <c r="A808" s="292">
        <v>9781877363856</v>
      </c>
      <c r="B808" s="213" t="s">
        <v>3224</v>
      </c>
      <c r="C808" s="225">
        <v>9.9499999999999993</v>
      </c>
      <c r="E808" s="279"/>
      <c r="F808" s="211"/>
      <c r="G808" s="279"/>
      <c r="H808" s="211"/>
      <c r="I808" s="211"/>
      <c r="J808" s="211"/>
      <c r="K808" s="211"/>
      <c r="L808" s="211"/>
      <c r="M808" s="211"/>
      <c r="N808" s="211"/>
      <c r="O808" s="211"/>
      <c r="P808" s="211"/>
      <c r="Q808" s="211"/>
      <c r="R808" s="211"/>
      <c r="S808" s="211"/>
      <c r="T808" s="211"/>
      <c r="U808" s="211"/>
      <c r="V808" s="211"/>
      <c r="W808" s="211"/>
      <c r="X808" s="211"/>
      <c r="Y808" s="211"/>
      <c r="Z808" s="211"/>
      <c r="AA808" s="211"/>
      <c r="AB808" s="211"/>
      <c r="AC808" s="211"/>
      <c r="AD808" s="211"/>
      <c r="AE808" s="211"/>
      <c r="AF808" s="211"/>
      <c r="AG808" s="211"/>
      <c r="AH808" s="211"/>
      <c r="AI808" s="211"/>
      <c r="AJ808" s="211"/>
      <c r="AK808" s="211"/>
      <c r="AL808" s="211"/>
      <c r="AM808" s="211"/>
      <c r="AN808" s="211"/>
      <c r="AO808" s="211"/>
      <c r="AP808" s="211"/>
      <c r="AQ808" s="211"/>
    </row>
    <row r="809" spans="1:43">
      <c r="A809" s="292">
        <v>9781877363863</v>
      </c>
      <c r="B809" s="213" t="s">
        <v>3225</v>
      </c>
      <c r="C809" s="225">
        <v>9.9499999999999993</v>
      </c>
      <c r="E809" s="279"/>
      <c r="F809" s="211"/>
      <c r="G809" s="279"/>
      <c r="H809" s="211"/>
      <c r="I809" s="211"/>
      <c r="J809" s="211"/>
      <c r="K809" s="211"/>
      <c r="L809" s="211"/>
      <c r="M809" s="211"/>
      <c r="N809" s="211"/>
      <c r="O809" s="211"/>
      <c r="P809" s="211"/>
      <c r="Q809" s="211"/>
      <c r="R809" s="211"/>
      <c r="S809" s="211"/>
      <c r="T809" s="211"/>
      <c r="U809" s="211"/>
      <c r="V809" s="211"/>
      <c r="W809" s="211"/>
      <c r="X809" s="211"/>
      <c r="Y809" s="211"/>
      <c r="Z809" s="211"/>
      <c r="AA809" s="211"/>
      <c r="AB809" s="211"/>
      <c r="AC809" s="211"/>
      <c r="AD809" s="211"/>
      <c r="AE809" s="211"/>
      <c r="AF809" s="211"/>
      <c r="AG809" s="211"/>
      <c r="AH809" s="211"/>
      <c r="AI809" s="211"/>
      <c r="AJ809" s="211"/>
      <c r="AK809" s="211"/>
      <c r="AL809" s="211"/>
      <c r="AM809" s="211"/>
      <c r="AN809" s="211"/>
      <c r="AO809" s="211"/>
      <c r="AP809" s="211"/>
      <c r="AQ809" s="211"/>
    </row>
    <row r="810" spans="1:43">
      <c r="A810" s="293">
        <v>9781877363801</v>
      </c>
      <c r="B810" s="219" t="s">
        <v>3226</v>
      </c>
      <c r="C810" s="225">
        <v>9.9499999999999993</v>
      </c>
      <c r="E810" s="279"/>
      <c r="F810" s="211"/>
      <c r="G810" s="279"/>
      <c r="H810" s="211"/>
      <c r="I810" s="211"/>
      <c r="J810" s="211"/>
      <c r="K810" s="211"/>
      <c r="L810" s="211"/>
      <c r="M810" s="211"/>
      <c r="N810" s="211"/>
      <c r="O810" s="211"/>
      <c r="P810" s="211"/>
      <c r="Q810" s="211"/>
      <c r="R810" s="211"/>
      <c r="S810" s="211"/>
      <c r="T810" s="211"/>
      <c r="U810" s="211"/>
      <c r="V810" s="211"/>
      <c r="W810" s="211"/>
      <c r="X810" s="211"/>
      <c r="Y810" s="211"/>
      <c r="Z810" s="211"/>
      <c r="AA810" s="211"/>
      <c r="AB810" s="211"/>
      <c r="AC810" s="211"/>
      <c r="AD810" s="211"/>
      <c r="AE810" s="211"/>
      <c r="AF810" s="211"/>
      <c r="AG810" s="211"/>
      <c r="AH810" s="211"/>
      <c r="AI810" s="211"/>
      <c r="AJ810" s="211"/>
      <c r="AK810" s="211"/>
      <c r="AL810" s="211"/>
      <c r="AM810" s="211"/>
      <c r="AN810" s="211"/>
      <c r="AO810" s="211"/>
      <c r="AP810" s="211"/>
      <c r="AQ810" s="211"/>
    </row>
    <row r="811" spans="1:43">
      <c r="A811" s="289"/>
      <c r="B811" s="250"/>
      <c r="C811" s="251"/>
      <c r="D811" s="252"/>
      <c r="E811" s="280"/>
      <c r="F811" s="252"/>
      <c r="G811" s="280"/>
      <c r="H811" s="252"/>
      <c r="I811" s="252"/>
      <c r="J811" s="252"/>
      <c r="K811" s="252"/>
      <c r="L811" s="252"/>
      <c r="M811" s="252"/>
      <c r="N811" s="252"/>
      <c r="O811" s="252"/>
      <c r="P811" s="252"/>
      <c r="Q811" s="252"/>
      <c r="R811" s="252"/>
      <c r="S811" s="252"/>
      <c r="T811" s="252"/>
      <c r="U811" s="252"/>
      <c r="V811" s="252"/>
      <c r="W811" s="252"/>
      <c r="X811" s="252"/>
      <c r="Y811" s="252"/>
      <c r="Z811" s="252"/>
      <c r="AA811" s="252"/>
      <c r="AB811" s="252"/>
      <c r="AC811" s="252"/>
      <c r="AD811" s="252"/>
      <c r="AE811" s="252"/>
      <c r="AF811" s="252"/>
      <c r="AG811" s="252"/>
      <c r="AH811" s="252"/>
      <c r="AI811" s="252"/>
      <c r="AJ811" s="252"/>
      <c r="AK811" s="252"/>
      <c r="AL811" s="252"/>
      <c r="AM811" s="252"/>
      <c r="AN811" s="252"/>
      <c r="AO811" s="252"/>
      <c r="AP811" s="252"/>
      <c r="AQ811" s="252"/>
    </row>
    <row r="812" spans="1:43" ht="11.25" customHeight="1">
      <c r="A812" s="296">
        <v>9781877490729</v>
      </c>
      <c r="B812" s="221" t="s">
        <v>3227</v>
      </c>
      <c r="C812" s="226">
        <v>76.95</v>
      </c>
    </row>
    <row r="813" spans="1:43">
      <c r="A813" s="292">
        <v>9781877435348</v>
      </c>
      <c r="B813" s="213" t="s">
        <v>3228</v>
      </c>
      <c r="C813" s="225">
        <v>9.9499999999999993</v>
      </c>
      <c r="E813" s="279"/>
      <c r="F813" s="211"/>
      <c r="G813" s="279"/>
      <c r="H813" s="211"/>
      <c r="I813" s="211"/>
      <c r="J813" s="211"/>
      <c r="K813" s="211"/>
      <c r="L813" s="211"/>
      <c r="M813" s="211"/>
      <c r="N813" s="211"/>
      <c r="O813" s="211"/>
      <c r="P813" s="211"/>
      <c r="Q813" s="211"/>
      <c r="R813" s="211"/>
      <c r="S813" s="211"/>
      <c r="T813" s="211"/>
      <c r="U813" s="211"/>
      <c r="V813" s="211"/>
      <c r="W813" s="211"/>
      <c r="X813" s="211"/>
      <c r="Y813" s="211"/>
      <c r="Z813" s="211"/>
      <c r="AA813" s="211"/>
      <c r="AB813" s="211"/>
      <c r="AC813" s="211"/>
      <c r="AD813" s="211"/>
      <c r="AE813" s="211"/>
      <c r="AF813" s="211"/>
      <c r="AG813" s="211"/>
      <c r="AH813" s="211"/>
      <c r="AI813" s="211"/>
      <c r="AJ813" s="211"/>
      <c r="AK813" s="211"/>
      <c r="AL813" s="211"/>
      <c r="AM813" s="211"/>
      <c r="AN813" s="211"/>
      <c r="AO813" s="211"/>
      <c r="AP813" s="211"/>
      <c r="AQ813" s="211"/>
    </row>
    <row r="814" spans="1:43">
      <c r="A814" s="292">
        <v>9781877435355</v>
      </c>
      <c r="B814" s="213" t="s">
        <v>3229</v>
      </c>
      <c r="C814" s="225">
        <v>9.9499999999999993</v>
      </c>
      <c r="E814" s="279"/>
      <c r="F814" s="211"/>
      <c r="G814" s="279"/>
      <c r="H814" s="211"/>
      <c r="I814" s="211"/>
      <c r="J814" s="211"/>
      <c r="K814" s="211"/>
      <c r="L814" s="211"/>
      <c r="M814" s="211"/>
      <c r="N814" s="211"/>
      <c r="O814" s="211"/>
      <c r="P814" s="211"/>
      <c r="Q814" s="211"/>
      <c r="R814" s="211"/>
      <c r="S814" s="211"/>
      <c r="T814" s="211"/>
      <c r="U814" s="211"/>
      <c r="V814" s="211"/>
      <c r="W814" s="211"/>
      <c r="X814" s="211"/>
      <c r="Y814" s="211"/>
      <c r="Z814" s="211"/>
      <c r="AA814" s="211"/>
      <c r="AB814" s="211"/>
      <c r="AC814" s="211"/>
      <c r="AD814" s="211"/>
      <c r="AE814" s="211"/>
      <c r="AF814" s="211"/>
      <c r="AG814" s="211"/>
      <c r="AH814" s="211"/>
      <c r="AI814" s="211"/>
      <c r="AJ814" s="211"/>
      <c r="AK814" s="211"/>
      <c r="AL814" s="211"/>
      <c r="AM814" s="211"/>
      <c r="AN814" s="211"/>
      <c r="AO814" s="211"/>
      <c r="AP814" s="211"/>
      <c r="AQ814" s="211"/>
    </row>
    <row r="815" spans="1:43">
      <c r="A815" s="292">
        <v>9781877435362</v>
      </c>
      <c r="B815" s="213" t="s">
        <v>3230</v>
      </c>
      <c r="C815" s="225">
        <v>9.9499999999999993</v>
      </c>
      <c r="E815" s="279"/>
      <c r="F815" s="211"/>
      <c r="G815" s="279"/>
      <c r="H815" s="211"/>
      <c r="I815" s="211"/>
      <c r="J815" s="211"/>
      <c r="K815" s="211"/>
      <c r="L815" s="211"/>
      <c r="M815" s="211"/>
      <c r="N815" s="211"/>
      <c r="O815" s="211"/>
      <c r="P815" s="211"/>
      <c r="Q815" s="211"/>
      <c r="R815" s="211"/>
      <c r="S815" s="211"/>
      <c r="T815" s="211"/>
      <c r="U815" s="211"/>
      <c r="V815" s="211"/>
      <c r="W815" s="211"/>
      <c r="X815" s="211"/>
      <c r="Y815" s="211"/>
      <c r="Z815" s="211"/>
      <c r="AA815" s="211"/>
      <c r="AB815" s="211"/>
      <c r="AC815" s="211"/>
      <c r="AD815" s="211"/>
      <c r="AE815" s="211"/>
      <c r="AF815" s="211"/>
      <c r="AG815" s="211"/>
      <c r="AH815" s="211"/>
      <c r="AI815" s="211"/>
      <c r="AJ815" s="211"/>
      <c r="AK815" s="211"/>
      <c r="AL815" s="211"/>
      <c r="AM815" s="211"/>
      <c r="AN815" s="211"/>
      <c r="AO815" s="211"/>
      <c r="AP815" s="211"/>
      <c r="AQ815" s="211"/>
    </row>
    <row r="816" spans="1:43">
      <c r="A816" s="292">
        <v>9781877435379</v>
      </c>
      <c r="B816" s="213" t="s">
        <v>3231</v>
      </c>
      <c r="C816" s="225">
        <v>9.9499999999999993</v>
      </c>
      <c r="E816" s="279"/>
      <c r="F816" s="211"/>
      <c r="G816" s="279"/>
      <c r="H816" s="211"/>
      <c r="I816" s="211"/>
      <c r="J816" s="211"/>
      <c r="K816" s="211"/>
      <c r="L816" s="211"/>
      <c r="M816" s="211"/>
      <c r="N816" s="211"/>
      <c r="O816" s="211"/>
      <c r="P816" s="211"/>
      <c r="Q816" s="211"/>
      <c r="R816" s="211"/>
      <c r="S816" s="211"/>
      <c r="T816" s="211"/>
      <c r="U816" s="211"/>
      <c r="V816" s="211"/>
      <c r="W816" s="211"/>
      <c r="X816" s="211"/>
      <c r="Y816" s="211"/>
      <c r="Z816" s="211"/>
      <c r="AA816" s="211"/>
      <c r="AB816" s="211"/>
      <c r="AC816" s="211"/>
      <c r="AD816" s="211"/>
      <c r="AE816" s="211"/>
      <c r="AF816" s="211"/>
      <c r="AG816" s="211"/>
      <c r="AH816" s="211"/>
      <c r="AI816" s="211"/>
      <c r="AJ816" s="211"/>
      <c r="AK816" s="211"/>
      <c r="AL816" s="211"/>
      <c r="AM816" s="211"/>
      <c r="AN816" s="211"/>
      <c r="AO816" s="211"/>
      <c r="AP816" s="211"/>
      <c r="AQ816" s="211"/>
    </row>
    <row r="817" spans="1:43">
      <c r="A817" s="292">
        <v>9781877435386</v>
      </c>
      <c r="B817" s="213" t="s">
        <v>3232</v>
      </c>
      <c r="C817" s="225">
        <v>9.9499999999999993</v>
      </c>
      <c r="E817" s="279"/>
      <c r="F817" s="211"/>
      <c r="G817" s="279"/>
      <c r="H817" s="211"/>
      <c r="I817" s="211"/>
      <c r="J817" s="211"/>
      <c r="K817" s="211"/>
      <c r="L817" s="211"/>
      <c r="M817" s="211"/>
      <c r="N817" s="211"/>
      <c r="O817" s="211"/>
      <c r="P817" s="211"/>
      <c r="Q817" s="211"/>
      <c r="R817" s="211"/>
      <c r="S817" s="211"/>
      <c r="T817" s="211"/>
      <c r="U817" s="211"/>
      <c r="V817" s="211"/>
      <c r="W817" s="211"/>
      <c r="X817" s="211"/>
      <c r="Y817" s="211"/>
      <c r="Z817" s="211"/>
      <c r="AA817" s="211"/>
      <c r="AB817" s="211"/>
      <c r="AC817" s="211"/>
      <c r="AD817" s="211"/>
      <c r="AE817" s="211"/>
      <c r="AF817" s="211"/>
      <c r="AG817" s="211"/>
      <c r="AH817" s="211"/>
      <c r="AI817" s="211"/>
      <c r="AJ817" s="211"/>
      <c r="AK817" s="211"/>
      <c r="AL817" s="211"/>
      <c r="AM817" s="211"/>
      <c r="AN817" s="211"/>
      <c r="AO817" s="211"/>
      <c r="AP817" s="211"/>
      <c r="AQ817" s="211"/>
    </row>
    <row r="818" spans="1:43">
      <c r="A818" s="292">
        <v>9781877435393</v>
      </c>
      <c r="B818" s="213" t="s">
        <v>3233</v>
      </c>
      <c r="C818" s="225">
        <v>9.9499999999999993</v>
      </c>
      <c r="E818" s="279"/>
      <c r="F818" s="211"/>
      <c r="G818" s="279"/>
      <c r="H818" s="211"/>
      <c r="I818" s="211"/>
      <c r="J818" s="211"/>
      <c r="K818" s="211"/>
      <c r="L818" s="211"/>
      <c r="M818" s="211"/>
      <c r="N818" s="211"/>
      <c r="O818" s="211"/>
      <c r="P818" s="211"/>
      <c r="Q818" s="211"/>
      <c r="R818" s="211"/>
      <c r="S818" s="211"/>
      <c r="T818" s="211"/>
      <c r="U818" s="211"/>
      <c r="V818" s="211"/>
      <c r="W818" s="211"/>
      <c r="X818" s="211"/>
      <c r="Y818" s="211"/>
      <c r="Z818" s="211"/>
      <c r="AA818" s="211"/>
      <c r="AB818" s="211"/>
      <c r="AC818" s="211"/>
      <c r="AD818" s="211"/>
      <c r="AE818" s="211"/>
      <c r="AF818" s="211"/>
      <c r="AG818" s="211"/>
      <c r="AH818" s="211"/>
      <c r="AI818" s="211"/>
      <c r="AJ818" s="211"/>
      <c r="AK818" s="211"/>
      <c r="AL818" s="211"/>
      <c r="AM818" s="211"/>
      <c r="AN818" s="211"/>
      <c r="AO818" s="211"/>
      <c r="AP818" s="211"/>
      <c r="AQ818" s="211"/>
    </row>
    <row r="819" spans="1:43">
      <c r="A819" s="292">
        <v>9781877435409</v>
      </c>
      <c r="B819" s="213" t="s">
        <v>3234</v>
      </c>
      <c r="C819" s="225">
        <v>9.9499999999999993</v>
      </c>
      <c r="E819" s="279"/>
      <c r="F819" s="211"/>
      <c r="G819" s="279"/>
      <c r="H819" s="211"/>
      <c r="I819" s="211"/>
      <c r="J819" s="211"/>
      <c r="K819" s="211"/>
      <c r="L819" s="211"/>
      <c r="M819" s="211"/>
      <c r="N819" s="211"/>
      <c r="O819" s="211"/>
      <c r="P819" s="211"/>
      <c r="Q819" s="211"/>
      <c r="R819" s="211"/>
      <c r="S819" s="211"/>
      <c r="T819" s="211"/>
      <c r="U819" s="211"/>
      <c r="V819" s="211"/>
      <c r="W819" s="211"/>
      <c r="X819" s="211"/>
      <c r="Y819" s="211"/>
      <c r="Z819" s="211"/>
      <c r="AA819" s="211"/>
      <c r="AB819" s="211"/>
      <c r="AC819" s="211"/>
      <c r="AD819" s="211"/>
      <c r="AE819" s="211"/>
      <c r="AF819" s="211"/>
      <c r="AG819" s="211"/>
      <c r="AH819" s="211"/>
      <c r="AI819" s="211"/>
      <c r="AJ819" s="211"/>
      <c r="AK819" s="211"/>
      <c r="AL819" s="211"/>
      <c r="AM819" s="211"/>
      <c r="AN819" s="211"/>
      <c r="AO819" s="211"/>
      <c r="AP819" s="211"/>
      <c r="AQ819" s="211"/>
    </row>
    <row r="820" spans="1:43">
      <c r="A820" s="293">
        <v>9781877435416</v>
      </c>
      <c r="B820" s="219" t="s">
        <v>3235</v>
      </c>
      <c r="C820" s="225">
        <v>9.9499999999999993</v>
      </c>
      <c r="E820" s="279"/>
      <c r="F820" s="211"/>
      <c r="G820" s="279"/>
      <c r="H820" s="211"/>
      <c r="I820" s="211"/>
      <c r="J820" s="211"/>
      <c r="K820" s="211"/>
      <c r="L820" s="211"/>
      <c r="M820" s="211"/>
      <c r="N820" s="211"/>
      <c r="O820" s="211"/>
      <c r="P820" s="211"/>
      <c r="Q820" s="211"/>
      <c r="R820" s="211"/>
      <c r="S820" s="211"/>
      <c r="T820" s="211"/>
      <c r="U820" s="211"/>
      <c r="V820" s="211"/>
      <c r="W820" s="211"/>
      <c r="X820" s="211"/>
      <c r="Y820" s="211"/>
      <c r="Z820" s="211"/>
      <c r="AA820" s="211"/>
      <c r="AB820" s="211"/>
      <c r="AC820" s="211"/>
      <c r="AD820" s="211"/>
      <c r="AE820" s="211"/>
      <c r="AF820" s="211"/>
      <c r="AG820" s="211"/>
      <c r="AH820" s="211"/>
      <c r="AI820" s="211"/>
      <c r="AJ820" s="211"/>
      <c r="AK820" s="211"/>
      <c r="AL820" s="211"/>
      <c r="AM820" s="211"/>
      <c r="AN820" s="211"/>
      <c r="AO820" s="211"/>
      <c r="AP820" s="211"/>
      <c r="AQ820" s="211"/>
    </row>
    <row r="821" spans="1:43">
      <c r="A821" s="289"/>
      <c r="B821" s="250"/>
      <c r="C821" s="251"/>
      <c r="D821" s="252"/>
      <c r="E821" s="280"/>
      <c r="F821" s="252"/>
      <c r="G821" s="280"/>
      <c r="H821" s="252"/>
      <c r="I821" s="252"/>
      <c r="J821" s="252"/>
      <c r="K821" s="252"/>
      <c r="L821" s="252"/>
      <c r="M821" s="252"/>
      <c r="N821" s="252"/>
      <c r="O821" s="252"/>
      <c r="P821" s="252"/>
      <c r="Q821" s="252"/>
      <c r="R821" s="252"/>
      <c r="S821" s="252"/>
      <c r="T821" s="252"/>
      <c r="U821" s="252"/>
      <c r="V821" s="252"/>
      <c r="W821" s="252"/>
      <c r="X821" s="252"/>
      <c r="Y821" s="252"/>
      <c r="Z821" s="252"/>
      <c r="AA821" s="252"/>
      <c r="AB821" s="252"/>
      <c r="AC821" s="252"/>
      <c r="AD821" s="252"/>
      <c r="AE821" s="252"/>
      <c r="AF821" s="252"/>
      <c r="AG821" s="252"/>
      <c r="AH821" s="252"/>
      <c r="AI821" s="252"/>
      <c r="AJ821" s="252"/>
      <c r="AK821" s="252"/>
      <c r="AL821" s="252"/>
      <c r="AM821" s="252"/>
      <c r="AN821" s="252"/>
      <c r="AO821" s="252"/>
      <c r="AP821" s="252"/>
      <c r="AQ821" s="252"/>
    </row>
    <row r="822" spans="1:43" ht="11.25" customHeight="1">
      <c r="A822" s="296">
        <v>9781877490736</v>
      </c>
      <c r="B822" s="221" t="s">
        <v>3236</v>
      </c>
      <c r="C822" s="226">
        <v>76.95</v>
      </c>
    </row>
    <row r="823" spans="1:43">
      <c r="A823" s="292">
        <v>9781877435225</v>
      </c>
      <c r="B823" s="213" t="s">
        <v>3237</v>
      </c>
      <c r="C823" s="225">
        <v>9.9499999999999993</v>
      </c>
      <c r="E823" s="279"/>
      <c r="F823" s="211"/>
      <c r="G823" s="279"/>
      <c r="H823" s="211"/>
      <c r="I823" s="211"/>
      <c r="J823" s="211"/>
      <c r="K823" s="211"/>
      <c r="L823" s="211"/>
      <c r="M823" s="211"/>
      <c r="N823" s="211"/>
      <c r="O823" s="211"/>
      <c r="P823" s="211"/>
      <c r="Q823" s="211"/>
      <c r="R823" s="211"/>
      <c r="S823" s="211"/>
      <c r="T823" s="211"/>
      <c r="U823" s="211"/>
      <c r="V823" s="211"/>
      <c r="W823" s="211"/>
      <c r="X823" s="211"/>
      <c r="Y823" s="211"/>
      <c r="Z823" s="211"/>
      <c r="AA823" s="211"/>
      <c r="AB823" s="211"/>
      <c r="AC823" s="211"/>
      <c r="AD823" s="211"/>
      <c r="AE823" s="211"/>
      <c r="AF823" s="211"/>
      <c r="AG823" s="211"/>
      <c r="AH823" s="211"/>
      <c r="AI823" s="211"/>
      <c r="AJ823" s="211"/>
      <c r="AK823" s="211"/>
      <c r="AL823" s="211"/>
      <c r="AM823" s="211"/>
      <c r="AN823" s="211"/>
      <c r="AO823" s="211"/>
      <c r="AP823" s="211"/>
      <c r="AQ823" s="211"/>
    </row>
    <row r="824" spans="1:43">
      <c r="A824" s="292">
        <v>9781877419553</v>
      </c>
      <c r="B824" s="213" t="s">
        <v>3238</v>
      </c>
      <c r="C824" s="225">
        <v>9.9499999999999993</v>
      </c>
      <c r="E824" s="279"/>
      <c r="F824" s="211"/>
      <c r="G824" s="279"/>
      <c r="H824" s="211"/>
      <c r="I824" s="211"/>
      <c r="J824" s="211"/>
      <c r="K824" s="211"/>
      <c r="L824" s="211"/>
      <c r="M824" s="211"/>
      <c r="N824" s="211"/>
      <c r="O824" s="211"/>
      <c r="P824" s="211"/>
      <c r="Q824" s="211"/>
      <c r="R824" s="211"/>
      <c r="S824" s="211"/>
      <c r="T824" s="211"/>
      <c r="U824" s="211"/>
      <c r="V824" s="211"/>
      <c r="W824" s="211"/>
      <c r="X824" s="211"/>
      <c r="Y824" s="211"/>
      <c r="Z824" s="211"/>
      <c r="AA824" s="211"/>
      <c r="AB824" s="211"/>
      <c r="AC824" s="211"/>
      <c r="AD824" s="211"/>
      <c r="AE824" s="211"/>
      <c r="AF824" s="211"/>
      <c r="AG824" s="211"/>
      <c r="AH824" s="211"/>
      <c r="AI824" s="211"/>
      <c r="AJ824" s="211"/>
      <c r="AK824" s="211"/>
      <c r="AL824" s="211"/>
      <c r="AM824" s="211"/>
      <c r="AN824" s="211"/>
      <c r="AO824" s="211"/>
      <c r="AP824" s="211"/>
      <c r="AQ824" s="211"/>
    </row>
    <row r="825" spans="1:43">
      <c r="A825" s="292">
        <v>9781877435249</v>
      </c>
      <c r="B825" s="213" t="s">
        <v>3239</v>
      </c>
      <c r="C825" s="225">
        <v>9.9499999999999993</v>
      </c>
      <c r="E825" s="279"/>
      <c r="F825" s="211"/>
      <c r="G825" s="279"/>
      <c r="H825" s="211"/>
      <c r="I825" s="211"/>
      <c r="J825" s="211"/>
      <c r="K825" s="211"/>
      <c r="L825" s="211"/>
      <c r="M825" s="211"/>
      <c r="N825" s="211"/>
      <c r="O825" s="211"/>
      <c r="P825" s="211"/>
      <c r="Q825" s="211"/>
      <c r="R825" s="211"/>
      <c r="S825" s="211"/>
      <c r="T825" s="211"/>
      <c r="U825" s="211"/>
      <c r="V825" s="211"/>
      <c r="W825" s="211"/>
      <c r="X825" s="211"/>
      <c r="Y825" s="211"/>
      <c r="Z825" s="211"/>
      <c r="AA825" s="211"/>
      <c r="AB825" s="211"/>
      <c r="AC825" s="211"/>
      <c r="AD825" s="211"/>
      <c r="AE825" s="211"/>
      <c r="AF825" s="211"/>
      <c r="AG825" s="211"/>
      <c r="AH825" s="211"/>
      <c r="AI825" s="211"/>
      <c r="AJ825" s="211"/>
      <c r="AK825" s="211"/>
      <c r="AL825" s="211"/>
      <c r="AM825" s="211"/>
      <c r="AN825" s="211"/>
      <c r="AO825" s="211"/>
      <c r="AP825" s="211"/>
      <c r="AQ825" s="211"/>
    </row>
    <row r="826" spans="1:43">
      <c r="A826" s="292">
        <v>9781877435232</v>
      </c>
      <c r="B826" s="213" t="s">
        <v>343</v>
      </c>
      <c r="C826" s="225">
        <v>9.9499999999999993</v>
      </c>
      <c r="E826" s="279"/>
      <c r="F826" s="211"/>
      <c r="G826" s="279"/>
      <c r="H826" s="211"/>
      <c r="I826" s="211"/>
      <c r="J826" s="211"/>
      <c r="K826" s="211"/>
      <c r="L826" s="211"/>
      <c r="M826" s="211"/>
      <c r="N826" s="211"/>
      <c r="O826" s="211"/>
      <c r="P826" s="211"/>
      <c r="Q826" s="211"/>
      <c r="R826" s="211"/>
      <c r="S826" s="211"/>
      <c r="T826" s="211"/>
      <c r="U826" s="211"/>
      <c r="V826" s="211"/>
      <c r="W826" s="211"/>
      <c r="X826" s="211"/>
      <c r="Y826" s="211"/>
      <c r="Z826" s="211"/>
      <c r="AA826" s="211"/>
      <c r="AB826" s="211"/>
      <c r="AC826" s="211"/>
      <c r="AD826" s="211"/>
      <c r="AE826" s="211"/>
      <c r="AF826" s="211"/>
      <c r="AG826" s="211"/>
      <c r="AH826" s="211"/>
      <c r="AI826" s="211"/>
      <c r="AJ826" s="211"/>
      <c r="AK826" s="211"/>
      <c r="AL826" s="211"/>
      <c r="AM826" s="211"/>
      <c r="AN826" s="211"/>
      <c r="AO826" s="211"/>
      <c r="AP826" s="211"/>
      <c r="AQ826" s="211"/>
    </row>
    <row r="827" spans="1:43">
      <c r="A827" s="292">
        <v>9781877419560</v>
      </c>
      <c r="B827" s="213" t="s">
        <v>3240</v>
      </c>
      <c r="C827" s="225">
        <v>9.9499999999999993</v>
      </c>
      <c r="E827" s="279"/>
      <c r="F827" s="211"/>
      <c r="G827" s="279"/>
      <c r="H827" s="211"/>
      <c r="I827" s="211"/>
      <c r="J827" s="211"/>
      <c r="K827" s="211"/>
      <c r="L827" s="211"/>
      <c r="M827" s="211"/>
      <c r="N827" s="211"/>
      <c r="O827" s="211"/>
      <c r="P827" s="211"/>
      <c r="Q827" s="211"/>
      <c r="R827" s="211"/>
      <c r="S827" s="211"/>
      <c r="T827" s="211"/>
      <c r="U827" s="211"/>
      <c r="V827" s="211"/>
      <c r="W827" s="211"/>
      <c r="X827" s="211"/>
      <c r="Y827" s="211"/>
      <c r="Z827" s="211"/>
      <c r="AA827" s="211"/>
      <c r="AB827" s="211"/>
      <c r="AC827" s="211"/>
      <c r="AD827" s="211"/>
      <c r="AE827" s="211"/>
      <c r="AF827" s="211"/>
      <c r="AG827" s="211"/>
      <c r="AH827" s="211"/>
      <c r="AI827" s="211"/>
      <c r="AJ827" s="211"/>
      <c r="AK827" s="211"/>
      <c r="AL827" s="211"/>
      <c r="AM827" s="211"/>
      <c r="AN827" s="211"/>
      <c r="AO827" s="211"/>
      <c r="AP827" s="211"/>
      <c r="AQ827" s="211"/>
    </row>
    <row r="828" spans="1:43">
      <c r="A828" s="292">
        <v>9781877419577</v>
      </c>
      <c r="B828" s="213" t="s">
        <v>3241</v>
      </c>
      <c r="C828" s="225">
        <v>9.9499999999999993</v>
      </c>
      <c r="E828" s="279"/>
      <c r="F828" s="211"/>
      <c r="G828" s="279"/>
      <c r="H828" s="211"/>
      <c r="I828" s="211"/>
      <c r="J828" s="211"/>
      <c r="K828" s="211"/>
      <c r="L828" s="211"/>
      <c r="M828" s="211"/>
      <c r="N828" s="211"/>
      <c r="O828" s="211"/>
      <c r="P828" s="211"/>
      <c r="Q828" s="211"/>
      <c r="R828" s="211"/>
      <c r="S828" s="211"/>
      <c r="T828" s="211"/>
      <c r="U828" s="211"/>
      <c r="V828" s="211"/>
      <c r="W828" s="211"/>
      <c r="X828" s="211"/>
      <c r="Y828" s="211"/>
      <c r="Z828" s="211"/>
      <c r="AA828" s="211"/>
      <c r="AB828" s="211"/>
      <c r="AC828" s="211"/>
      <c r="AD828" s="211"/>
      <c r="AE828" s="211"/>
      <c r="AF828" s="211"/>
      <c r="AG828" s="211"/>
      <c r="AH828" s="211"/>
      <c r="AI828" s="211"/>
      <c r="AJ828" s="211"/>
      <c r="AK828" s="211"/>
      <c r="AL828" s="211"/>
      <c r="AM828" s="211"/>
      <c r="AN828" s="211"/>
      <c r="AO828" s="211"/>
      <c r="AP828" s="211"/>
      <c r="AQ828" s="211"/>
    </row>
    <row r="829" spans="1:43">
      <c r="A829" s="292">
        <v>9781877419546</v>
      </c>
      <c r="B829" s="213" t="s">
        <v>3242</v>
      </c>
      <c r="C829" s="225">
        <v>9.9499999999999993</v>
      </c>
      <c r="E829" s="279"/>
      <c r="F829" s="211"/>
      <c r="G829" s="279"/>
      <c r="H829" s="211"/>
      <c r="I829" s="211"/>
      <c r="J829" s="211"/>
      <c r="K829" s="211"/>
      <c r="L829" s="211"/>
      <c r="M829" s="211"/>
      <c r="N829" s="211"/>
      <c r="O829" s="211"/>
      <c r="P829" s="211"/>
      <c r="Q829" s="211"/>
      <c r="R829" s="211"/>
      <c r="S829" s="211"/>
      <c r="T829" s="211"/>
      <c r="U829" s="211"/>
      <c r="V829" s="211"/>
      <c r="W829" s="211"/>
      <c r="X829" s="211"/>
      <c r="Y829" s="211"/>
      <c r="Z829" s="211"/>
      <c r="AA829" s="211"/>
      <c r="AB829" s="211"/>
      <c r="AC829" s="211"/>
      <c r="AD829" s="211"/>
      <c r="AE829" s="211"/>
      <c r="AF829" s="211"/>
      <c r="AG829" s="211"/>
      <c r="AH829" s="211"/>
      <c r="AI829" s="211"/>
      <c r="AJ829" s="211"/>
      <c r="AK829" s="211"/>
      <c r="AL829" s="211"/>
      <c r="AM829" s="211"/>
      <c r="AN829" s="211"/>
      <c r="AO829" s="211"/>
      <c r="AP829" s="211"/>
      <c r="AQ829" s="211"/>
    </row>
    <row r="830" spans="1:43">
      <c r="A830" s="293">
        <v>9781877435256</v>
      </c>
      <c r="B830" s="219" t="s">
        <v>3243</v>
      </c>
      <c r="C830" s="225">
        <v>9.9499999999999993</v>
      </c>
      <c r="E830" s="279"/>
      <c r="F830" s="211"/>
      <c r="G830" s="279"/>
      <c r="H830" s="211"/>
      <c r="I830" s="211"/>
      <c r="J830" s="211"/>
      <c r="K830" s="211"/>
      <c r="L830" s="211"/>
      <c r="M830" s="211"/>
      <c r="N830" s="211"/>
      <c r="O830" s="211"/>
      <c r="P830" s="211"/>
      <c r="Q830" s="211"/>
      <c r="R830" s="211"/>
      <c r="S830" s="211"/>
      <c r="T830" s="211"/>
      <c r="U830" s="211"/>
      <c r="V830" s="211"/>
      <c r="W830" s="211"/>
      <c r="X830" s="211"/>
      <c r="Y830" s="211"/>
      <c r="Z830" s="211"/>
      <c r="AA830" s="211"/>
      <c r="AB830" s="211"/>
      <c r="AC830" s="211"/>
      <c r="AD830" s="211"/>
      <c r="AE830" s="211"/>
      <c r="AF830" s="211"/>
      <c r="AG830" s="211"/>
      <c r="AH830" s="211"/>
      <c r="AI830" s="211"/>
      <c r="AJ830" s="211"/>
      <c r="AK830" s="211"/>
      <c r="AL830" s="211"/>
      <c r="AM830" s="211"/>
      <c r="AN830" s="211"/>
      <c r="AO830" s="211"/>
      <c r="AP830" s="211"/>
      <c r="AQ830" s="211"/>
    </row>
    <row r="831" spans="1:43">
      <c r="A831" s="289"/>
      <c r="B831" s="250"/>
      <c r="C831" s="251"/>
      <c r="D831" s="252"/>
      <c r="E831" s="280"/>
      <c r="F831" s="252"/>
      <c r="G831" s="280"/>
      <c r="H831" s="252"/>
      <c r="I831" s="252"/>
      <c r="J831" s="252"/>
      <c r="K831" s="252"/>
      <c r="L831" s="252"/>
      <c r="M831" s="252"/>
      <c r="N831" s="252"/>
      <c r="O831" s="252"/>
      <c r="P831" s="252"/>
      <c r="Q831" s="252"/>
      <c r="R831" s="252"/>
      <c r="S831" s="252"/>
      <c r="T831" s="252"/>
      <c r="U831" s="252"/>
      <c r="V831" s="252"/>
      <c r="W831" s="252"/>
      <c r="X831" s="252"/>
      <c r="Y831" s="252"/>
      <c r="Z831" s="252"/>
      <c r="AA831" s="252"/>
      <c r="AB831" s="252"/>
      <c r="AC831" s="252"/>
      <c r="AD831" s="252"/>
      <c r="AE831" s="252"/>
      <c r="AF831" s="252"/>
      <c r="AG831" s="252"/>
      <c r="AH831" s="252"/>
      <c r="AI831" s="252"/>
      <c r="AJ831" s="252"/>
      <c r="AK831" s="252"/>
      <c r="AL831" s="252"/>
      <c r="AM831" s="252"/>
      <c r="AN831" s="252"/>
      <c r="AO831" s="252"/>
      <c r="AP831" s="252"/>
      <c r="AQ831" s="252"/>
    </row>
    <row r="832" spans="1:43" ht="13.5" customHeight="1">
      <c r="A832" s="296">
        <v>9781877490743</v>
      </c>
      <c r="B832" s="221" t="s">
        <v>3244</v>
      </c>
      <c r="C832" s="226">
        <v>76.95</v>
      </c>
    </row>
    <row r="833" spans="1:43">
      <c r="A833" s="292">
        <v>9781877435546</v>
      </c>
      <c r="B833" s="213" t="s">
        <v>3245</v>
      </c>
      <c r="C833" s="225">
        <v>9.9499999999999993</v>
      </c>
      <c r="E833" s="279"/>
      <c r="F833" s="211"/>
      <c r="G833" s="279"/>
      <c r="H833" s="211"/>
      <c r="I833" s="211"/>
      <c r="J833" s="211"/>
      <c r="K833" s="211"/>
      <c r="L833" s="211"/>
      <c r="M833" s="211"/>
      <c r="N833" s="211"/>
      <c r="O833" s="211"/>
      <c r="P833" s="211"/>
      <c r="Q833" s="211"/>
      <c r="R833" s="211"/>
      <c r="S833" s="211"/>
      <c r="T833" s="211"/>
      <c r="U833" s="211"/>
      <c r="V833" s="211"/>
      <c r="W833" s="211"/>
      <c r="X833" s="211"/>
      <c r="Y833" s="211"/>
      <c r="Z833" s="211"/>
      <c r="AA833" s="211"/>
      <c r="AB833" s="211"/>
      <c r="AC833" s="211"/>
      <c r="AD833" s="211"/>
      <c r="AE833" s="211"/>
      <c r="AF833" s="211"/>
      <c r="AG833" s="211"/>
      <c r="AH833" s="211"/>
      <c r="AI833" s="211"/>
      <c r="AJ833" s="211"/>
      <c r="AK833" s="211"/>
      <c r="AL833" s="211"/>
      <c r="AM833" s="211"/>
      <c r="AN833" s="211"/>
      <c r="AO833" s="211"/>
      <c r="AP833" s="211"/>
      <c r="AQ833" s="211"/>
    </row>
    <row r="834" spans="1:43">
      <c r="A834" s="292">
        <v>9781877435539</v>
      </c>
      <c r="B834" s="213" t="s">
        <v>3246</v>
      </c>
      <c r="C834" s="225">
        <v>9.9499999999999993</v>
      </c>
      <c r="E834" s="279"/>
      <c r="F834" s="211"/>
      <c r="G834" s="279"/>
      <c r="H834" s="211"/>
      <c r="I834" s="211"/>
      <c r="J834" s="211"/>
      <c r="K834" s="211"/>
      <c r="L834" s="211"/>
      <c r="M834" s="211"/>
      <c r="N834" s="211"/>
      <c r="O834" s="211"/>
      <c r="P834" s="211"/>
      <c r="Q834" s="211"/>
      <c r="R834" s="211"/>
      <c r="S834" s="211"/>
      <c r="T834" s="211"/>
      <c r="U834" s="211"/>
      <c r="V834" s="211"/>
      <c r="W834" s="211"/>
      <c r="X834" s="211"/>
      <c r="Y834" s="211"/>
      <c r="Z834" s="211"/>
      <c r="AA834" s="211"/>
      <c r="AB834" s="211"/>
      <c r="AC834" s="211"/>
      <c r="AD834" s="211"/>
      <c r="AE834" s="211"/>
      <c r="AF834" s="211"/>
      <c r="AG834" s="211"/>
      <c r="AH834" s="211"/>
      <c r="AI834" s="211"/>
      <c r="AJ834" s="211"/>
      <c r="AK834" s="211"/>
      <c r="AL834" s="211"/>
      <c r="AM834" s="211"/>
      <c r="AN834" s="211"/>
      <c r="AO834" s="211"/>
      <c r="AP834" s="211"/>
      <c r="AQ834" s="211"/>
    </row>
    <row r="835" spans="1:43">
      <c r="A835" s="292">
        <v>9781877435553</v>
      </c>
      <c r="B835" s="213" t="s">
        <v>3247</v>
      </c>
      <c r="C835" s="225">
        <v>9.9499999999999993</v>
      </c>
      <c r="E835" s="279"/>
      <c r="F835" s="211"/>
      <c r="G835" s="279"/>
      <c r="H835" s="211"/>
      <c r="I835" s="211"/>
      <c r="J835" s="211"/>
      <c r="K835" s="211"/>
      <c r="L835" s="211"/>
      <c r="M835" s="211"/>
      <c r="N835" s="211"/>
      <c r="O835" s="211"/>
      <c r="P835" s="211"/>
      <c r="Q835" s="211"/>
      <c r="R835" s="211"/>
      <c r="S835" s="211"/>
      <c r="T835" s="211"/>
      <c r="U835" s="211"/>
      <c r="V835" s="211"/>
      <c r="W835" s="211"/>
      <c r="X835" s="211"/>
      <c r="Y835" s="211"/>
      <c r="Z835" s="211"/>
      <c r="AA835" s="211"/>
      <c r="AB835" s="211"/>
      <c r="AC835" s="211"/>
      <c r="AD835" s="211"/>
      <c r="AE835" s="211"/>
      <c r="AF835" s="211"/>
      <c r="AG835" s="211"/>
      <c r="AH835" s="211"/>
      <c r="AI835" s="211"/>
      <c r="AJ835" s="211"/>
      <c r="AK835" s="211"/>
      <c r="AL835" s="211"/>
      <c r="AM835" s="211"/>
      <c r="AN835" s="211"/>
      <c r="AO835" s="211"/>
      <c r="AP835" s="211"/>
      <c r="AQ835" s="211"/>
    </row>
    <row r="836" spans="1:43">
      <c r="A836" s="292">
        <v>9781877435577</v>
      </c>
      <c r="B836" s="213" t="s">
        <v>3248</v>
      </c>
      <c r="C836" s="225">
        <v>9.9499999999999993</v>
      </c>
      <c r="E836" s="279"/>
      <c r="F836" s="211"/>
      <c r="G836" s="279"/>
      <c r="H836" s="211"/>
      <c r="I836" s="211"/>
      <c r="J836" s="211"/>
      <c r="K836" s="211"/>
      <c r="L836" s="211"/>
      <c r="M836" s="211"/>
      <c r="N836" s="211"/>
      <c r="O836" s="211"/>
      <c r="P836" s="211"/>
      <c r="Q836" s="211"/>
      <c r="R836" s="211"/>
      <c r="S836" s="211"/>
      <c r="T836" s="211"/>
      <c r="U836" s="211"/>
      <c r="V836" s="211"/>
      <c r="W836" s="211"/>
      <c r="X836" s="211"/>
      <c r="Y836" s="211"/>
      <c r="Z836" s="211"/>
      <c r="AA836" s="211"/>
      <c r="AB836" s="211"/>
      <c r="AC836" s="211"/>
      <c r="AD836" s="211"/>
      <c r="AE836" s="211"/>
      <c r="AF836" s="211"/>
      <c r="AG836" s="211"/>
      <c r="AH836" s="211"/>
      <c r="AI836" s="211"/>
      <c r="AJ836" s="211"/>
      <c r="AK836" s="211"/>
      <c r="AL836" s="211"/>
      <c r="AM836" s="211"/>
      <c r="AN836" s="211"/>
      <c r="AO836" s="211"/>
      <c r="AP836" s="211"/>
      <c r="AQ836" s="211"/>
    </row>
    <row r="837" spans="1:43">
      <c r="A837" s="292">
        <v>9781877435584</v>
      </c>
      <c r="B837" s="213" t="s">
        <v>3249</v>
      </c>
      <c r="C837" s="225">
        <v>9.9499999999999993</v>
      </c>
      <c r="E837" s="279"/>
      <c r="F837" s="211"/>
      <c r="G837" s="279"/>
      <c r="H837" s="211"/>
      <c r="I837" s="211"/>
      <c r="J837" s="211"/>
      <c r="K837" s="211"/>
      <c r="L837" s="211"/>
      <c r="M837" s="211"/>
      <c r="N837" s="211"/>
      <c r="O837" s="211"/>
      <c r="P837" s="211"/>
      <c r="Q837" s="211"/>
      <c r="R837" s="211"/>
      <c r="S837" s="211"/>
      <c r="T837" s="211"/>
      <c r="U837" s="211"/>
      <c r="V837" s="211"/>
      <c r="W837" s="211"/>
      <c r="X837" s="211"/>
      <c r="Y837" s="211"/>
      <c r="Z837" s="211"/>
      <c r="AA837" s="211"/>
      <c r="AB837" s="211"/>
      <c r="AC837" s="211"/>
      <c r="AD837" s="211"/>
      <c r="AE837" s="211"/>
      <c r="AF837" s="211"/>
      <c r="AG837" s="211"/>
      <c r="AH837" s="211"/>
      <c r="AI837" s="211"/>
      <c r="AJ837" s="211"/>
      <c r="AK837" s="211"/>
      <c r="AL837" s="211"/>
      <c r="AM837" s="211"/>
      <c r="AN837" s="211"/>
      <c r="AO837" s="211"/>
      <c r="AP837" s="211"/>
      <c r="AQ837" s="211"/>
    </row>
    <row r="838" spans="1:43">
      <c r="A838" s="292">
        <v>9781877435607</v>
      </c>
      <c r="B838" s="213" t="s">
        <v>3250</v>
      </c>
      <c r="C838" s="225">
        <v>9.9499999999999993</v>
      </c>
      <c r="E838" s="279"/>
      <c r="F838" s="211"/>
      <c r="G838" s="279"/>
      <c r="H838" s="211"/>
      <c r="I838" s="211"/>
      <c r="J838" s="211"/>
      <c r="K838" s="211"/>
      <c r="L838" s="211"/>
      <c r="M838" s="211"/>
      <c r="N838" s="211"/>
      <c r="O838" s="211"/>
      <c r="P838" s="211"/>
      <c r="Q838" s="211"/>
      <c r="R838" s="211"/>
      <c r="S838" s="211"/>
      <c r="T838" s="211"/>
      <c r="U838" s="211"/>
      <c r="V838" s="211"/>
      <c r="W838" s="211"/>
      <c r="X838" s="211"/>
      <c r="Y838" s="211"/>
      <c r="Z838" s="211"/>
      <c r="AA838" s="211"/>
      <c r="AB838" s="211"/>
      <c r="AC838" s="211"/>
      <c r="AD838" s="211"/>
      <c r="AE838" s="211"/>
      <c r="AF838" s="211"/>
      <c r="AG838" s="211"/>
      <c r="AH838" s="211"/>
      <c r="AI838" s="211"/>
      <c r="AJ838" s="211"/>
      <c r="AK838" s="211"/>
      <c r="AL838" s="211"/>
      <c r="AM838" s="211"/>
      <c r="AN838" s="211"/>
      <c r="AO838" s="211"/>
      <c r="AP838" s="211"/>
      <c r="AQ838" s="211"/>
    </row>
    <row r="839" spans="1:43">
      <c r="A839" s="292">
        <v>9781877435560</v>
      </c>
      <c r="B839" s="213" t="s">
        <v>3251</v>
      </c>
      <c r="C839" s="225">
        <v>9.9499999999999993</v>
      </c>
      <c r="E839" s="279"/>
      <c r="F839" s="211"/>
      <c r="G839" s="279"/>
      <c r="H839" s="211"/>
      <c r="I839" s="211"/>
      <c r="J839" s="211"/>
      <c r="K839" s="211"/>
      <c r="L839" s="211"/>
      <c r="M839" s="211"/>
      <c r="N839" s="211"/>
      <c r="O839" s="211"/>
      <c r="P839" s="211"/>
      <c r="Q839" s="211"/>
      <c r="R839" s="211"/>
      <c r="S839" s="211"/>
      <c r="T839" s="211"/>
      <c r="U839" s="211"/>
      <c r="V839" s="211"/>
      <c r="W839" s="211"/>
      <c r="X839" s="211"/>
      <c r="Y839" s="211"/>
      <c r="Z839" s="211"/>
      <c r="AA839" s="211"/>
      <c r="AB839" s="211"/>
      <c r="AC839" s="211"/>
      <c r="AD839" s="211"/>
      <c r="AE839" s="211"/>
      <c r="AF839" s="211"/>
      <c r="AG839" s="211"/>
      <c r="AH839" s="211"/>
      <c r="AI839" s="211"/>
      <c r="AJ839" s="211"/>
      <c r="AK839" s="211"/>
      <c r="AL839" s="211"/>
      <c r="AM839" s="211"/>
      <c r="AN839" s="211"/>
      <c r="AO839" s="211"/>
      <c r="AP839" s="211"/>
      <c r="AQ839" s="211"/>
    </row>
    <row r="840" spans="1:43">
      <c r="A840" s="293">
        <v>9781877435591</v>
      </c>
      <c r="B840" s="219" t="s">
        <v>3252</v>
      </c>
      <c r="C840" s="225">
        <v>9.9499999999999993</v>
      </c>
      <c r="E840" s="279"/>
      <c r="F840" s="211"/>
      <c r="G840" s="279"/>
      <c r="H840" s="211"/>
      <c r="I840" s="211"/>
      <c r="J840" s="211"/>
      <c r="K840" s="211"/>
      <c r="L840" s="211"/>
      <c r="M840" s="211"/>
      <c r="N840" s="211"/>
      <c r="O840" s="211"/>
      <c r="P840" s="211"/>
      <c r="Q840" s="211"/>
      <c r="R840" s="211"/>
      <c r="S840" s="211"/>
      <c r="T840" s="211"/>
      <c r="U840" s="211"/>
      <c r="V840" s="211"/>
      <c r="W840" s="211"/>
      <c r="X840" s="211"/>
      <c r="Y840" s="211"/>
      <c r="Z840" s="211"/>
      <c r="AA840" s="211"/>
      <c r="AB840" s="211"/>
      <c r="AC840" s="211"/>
      <c r="AD840" s="211"/>
      <c r="AE840" s="211"/>
      <c r="AF840" s="211"/>
      <c r="AG840" s="211"/>
      <c r="AH840" s="211"/>
      <c r="AI840" s="211"/>
      <c r="AJ840" s="211"/>
      <c r="AK840" s="211"/>
      <c r="AL840" s="211"/>
      <c r="AM840" s="211"/>
      <c r="AN840" s="211"/>
      <c r="AO840" s="211"/>
      <c r="AP840" s="211"/>
      <c r="AQ840" s="211"/>
    </row>
    <row r="841" spans="1:43">
      <c r="A841" s="297"/>
      <c r="B841" s="261"/>
      <c r="C841" s="262"/>
      <c r="E841" s="279"/>
      <c r="F841" s="211"/>
      <c r="G841" s="279"/>
      <c r="H841" s="211"/>
      <c r="I841" s="211"/>
      <c r="J841" s="211"/>
      <c r="K841" s="211"/>
      <c r="L841" s="211"/>
      <c r="M841" s="211"/>
      <c r="N841" s="211"/>
      <c r="O841" s="211"/>
      <c r="P841" s="211"/>
      <c r="Q841" s="211"/>
      <c r="R841" s="211"/>
      <c r="S841" s="211"/>
      <c r="T841" s="211"/>
      <c r="U841" s="211"/>
      <c r="V841" s="211"/>
      <c r="W841" s="211"/>
      <c r="X841" s="211"/>
      <c r="Y841" s="211"/>
      <c r="Z841" s="211"/>
      <c r="AA841" s="211"/>
      <c r="AB841" s="211"/>
      <c r="AC841" s="211"/>
      <c r="AD841" s="211"/>
      <c r="AE841" s="211"/>
      <c r="AF841" s="211"/>
      <c r="AG841" s="211"/>
      <c r="AH841" s="211"/>
      <c r="AI841" s="211"/>
      <c r="AJ841" s="211"/>
      <c r="AK841" s="211"/>
      <c r="AL841" s="211"/>
      <c r="AM841" s="211"/>
      <c r="AN841" s="211"/>
      <c r="AO841" s="211"/>
      <c r="AP841" s="211"/>
      <c r="AQ841" s="211"/>
    </row>
    <row r="842" spans="1:43">
      <c r="A842" s="298">
        <v>9781776851294</v>
      </c>
      <c r="B842" s="263" t="s">
        <v>3253</v>
      </c>
      <c r="C842" s="264">
        <v>76.95</v>
      </c>
      <c r="D842" s="215"/>
      <c r="E842" s="284"/>
      <c r="F842" s="265"/>
      <c r="G842" s="284"/>
      <c r="H842" s="252"/>
      <c r="I842" s="252"/>
      <c r="J842" s="252"/>
      <c r="K842" s="252"/>
      <c r="L842" s="252"/>
      <c r="M842" s="252"/>
      <c r="N842" s="252"/>
      <c r="O842" s="252"/>
      <c r="P842" s="252"/>
      <c r="Q842" s="252"/>
      <c r="R842" s="252"/>
      <c r="S842" s="252"/>
      <c r="T842" s="252"/>
      <c r="U842" s="252"/>
      <c r="V842" s="252"/>
      <c r="W842" s="252"/>
      <c r="X842" s="252"/>
      <c r="Y842" s="252"/>
      <c r="Z842" s="252"/>
      <c r="AA842" s="252"/>
      <c r="AB842" s="252"/>
      <c r="AC842" s="252"/>
      <c r="AD842" s="252"/>
      <c r="AE842" s="252"/>
      <c r="AF842" s="252"/>
      <c r="AG842" s="252"/>
      <c r="AH842" s="252"/>
      <c r="AI842" s="252"/>
      <c r="AJ842" s="252"/>
      <c r="AK842" s="252"/>
      <c r="AL842" s="252"/>
      <c r="AM842" s="252"/>
      <c r="AN842" s="252"/>
      <c r="AO842" s="252"/>
      <c r="AP842" s="252"/>
      <c r="AQ842" s="252"/>
    </row>
    <row r="843" spans="1:43">
      <c r="A843" s="299">
        <v>9781776851133</v>
      </c>
      <c r="B843" s="214" t="s">
        <v>3254</v>
      </c>
      <c r="C843" s="266">
        <v>9.9499999999999993</v>
      </c>
      <c r="D843" s="215"/>
      <c r="E843" s="284"/>
      <c r="F843" s="265"/>
      <c r="G843" s="284"/>
      <c r="H843" s="252"/>
      <c r="I843" s="252"/>
      <c r="J843" s="252"/>
      <c r="K843" s="252"/>
      <c r="L843" s="252"/>
      <c r="M843" s="252"/>
      <c r="N843" s="252"/>
      <c r="O843" s="252"/>
      <c r="P843" s="252"/>
      <c r="Q843" s="252"/>
      <c r="R843" s="252"/>
      <c r="S843" s="252"/>
      <c r="T843" s="252"/>
      <c r="U843" s="252"/>
      <c r="V843" s="252"/>
      <c r="W843" s="252"/>
      <c r="X843" s="252"/>
      <c r="Y843" s="252"/>
      <c r="Z843" s="252"/>
      <c r="AA843" s="252"/>
      <c r="AB843" s="252"/>
      <c r="AC843" s="252"/>
      <c r="AD843" s="252"/>
      <c r="AE843" s="252"/>
      <c r="AF843" s="252"/>
      <c r="AG843" s="252"/>
      <c r="AH843" s="252"/>
      <c r="AI843" s="252"/>
      <c r="AJ843" s="252"/>
      <c r="AK843" s="252"/>
      <c r="AL843" s="252"/>
      <c r="AM843" s="252"/>
      <c r="AN843" s="252"/>
      <c r="AO843" s="252"/>
      <c r="AP843" s="252"/>
      <c r="AQ843" s="252"/>
    </row>
    <row r="844" spans="1:43">
      <c r="A844" s="299">
        <v>9781776851157</v>
      </c>
      <c r="B844" s="214" t="s">
        <v>1757</v>
      </c>
      <c r="C844" s="266">
        <v>9.9499999999999993</v>
      </c>
      <c r="D844" s="215"/>
      <c r="E844" s="284"/>
      <c r="F844" s="265"/>
      <c r="G844" s="284"/>
      <c r="H844" s="252"/>
      <c r="I844" s="252"/>
      <c r="J844" s="252"/>
      <c r="K844" s="252"/>
      <c r="L844" s="252"/>
      <c r="M844" s="252"/>
      <c r="N844" s="252"/>
      <c r="O844" s="252"/>
      <c r="P844" s="252"/>
      <c r="Q844" s="252"/>
      <c r="R844" s="252"/>
      <c r="S844" s="252"/>
      <c r="T844" s="252"/>
      <c r="U844" s="252"/>
      <c r="V844" s="252"/>
      <c r="W844" s="252"/>
      <c r="X844" s="252"/>
      <c r="Y844" s="252"/>
      <c r="Z844" s="252"/>
      <c r="AA844" s="252"/>
      <c r="AB844" s="252"/>
      <c r="AC844" s="252"/>
      <c r="AD844" s="252"/>
      <c r="AE844" s="252"/>
      <c r="AF844" s="252"/>
      <c r="AG844" s="252"/>
      <c r="AH844" s="252"/>
      <c r="AI844" s="252"/>
      <c r="AJ844" s="252"/>
      <c r="AK844" s="252"/>
      <c r="AL844" s="252"/>
      <c r="AM844" s="252"/>
      <c r="AN844" s="252"/>
      <c r="AO844" s="252"/>
      <c r="AP844" s="252"/>
      <c r="AQ844" s="252"/>
    </row>
    <row r="845" spans="1:43">
      <c r="A845" s="299">
        <v>9781776851164</v>
      </c>
      <c r="B845" s="214" t="s">
        <v>3255</v>
      </c>
      <c r="C845" s="266">
        <v>9.9499999999999993</v>
      </c>
      <c r="D845" s="215"/>
      <c r="E845" s="284"/>
      <c r="F845" s="265"/>
      <c r="G845" s="284"/>
      <c r="H845" s="252"/>
      <c r="I845" s="252"/>
      <c r="J845" s="252"/>
      <c r="K845" s="252"/>
      <c r="L845" s="252"/>
      <c r="M845" s="252"/>
      <c r="N845" s="252"/>
      <c r="O845" s="252"/>
      <c r="P845" s="252"/>
      <c r="Q845" s="252"/>
      <c r="R845" s="252"/>
      <c r="S845" s="252"/>
      <c r="T845" s="252"/>
      <c r="U845" s="252"/>
      <c r="V845" s="252"/>
      <c r="W845" s="252"/>
      <c r="X845" s="252"/>
      <c r="Y845" s="252"/>
      <c r="Z845" s="252"/>
      <c r="AA845" s="252"/>
      <c r="AB845" s="252"/>
      <c r="AC845" s="252"/>
      <c r="AD845" s="252"/>
      <c r="AE845" s="252"/>
      <c r="AF845" s="252"/>
      <c r="AG845" s="252"/>
      <c r="AH845" s="252"/>
      <c r="AI845" s="252"/>
      <c r="AJ845" s="252"/>
      <c r="AK845" s="252"/>
      <c r="AL845" s="252"/>
      <c r="AM845" s="252"/>
      <c r="AN845" s="252"/>
      <c r="AO845" s="252"/>
      <c r="AP845" s="252"/>
      <c r="AQ845" s="252"/>
    </row>
    <row r="846" spans="1:43">
      <c r="A846" s="299">
        <v>9781776851171</v>
      </c>
      <c r="B846" s="214" t="s">
        <v>3256</v>
      </c>
      <c r="C846" s="266">
        <v>9.9499999999999993</v>
      </c>
      <c r="D846" s="215"/>
      <c r="E846" s="284"/>
      <c r="F846" s="265"/>
      <c r="G846" s="284"/>
      <c r="H846" s="252"/>
      <c r="I846" s="252"/>
      <c r="J846" s="252"/>
      <c r="K846" s="252"/>
      <c r="L846" s="252"/>
      <c r="M846" s="252"/>
      <c r="N846" s="252"/>
      <c r="O846" s="252"/>
      <c r="P846" s="252"/>
      <c r="Q846" s="252"/>
      <c r="R846" s="252"/>
      <c r="S846" s="252"/>
      <c r="T846" s="252"/>
      <c r="U846" s="252"/>
      <c r="V846" s="252"/>
      <c r="W846" s="252"/>
      <c r="X846" s="252"/>
      <c r="Y846" s="252"/>
      <c r="Z846" s="252"/>
      <c r="AA846" s="252"/>
      <c r="AB846" s="252"/>
      <c r="AC846" s="252"/>
      <c r="AD846" s="252"/>
      <c r="AE846" s="252"/>
      <c r="AF846" s="252"/>
      <c r="AG846" s="252"/>
      <c r="AH846" s="252"/>
      <c r="AI846" s="252"/>
      <c r="AJ846" s="252"/>
      <c r="AK846" s="252"/>
      <c r="AL846" s="252"/>
      <c r="AM846" s="252"/>
      <c r="AN846" s="252"/>
      <c r="AO846" s="252"/>
      <c r="AP846" s="252"/>
      <c r="AQ846" s="252"/>
    </row>
    <row r="847" spans="1:43">
      <c r="A847" s="299">
        <v>9781776851140</v>
      </c>
      <c r="B847" s="214" t="s">
        <v>3257</v>
      </c>
      <c r="C847" s="266">
        <v>9.9499999999999993</v>
      </c>
      <c r="D847" s="215"/>
      <c r="E847" s="284"/>
      <c r="F847" s="265"/>
      <c r="G847" s="284"/>
      <c r="H847" s="252"/>
      <c r="I847" s="252"/>
      <c r="J847" s="252"/>
      <c r="K847" s="252"/>
      <c r="L847" s="252"/>
      <c r="M847" s="252"/>
      <c r="N847" s="252"/>
      <c r="O847" s="252"/>
      <c r="P847" s="252"/>
      <c r="Q847" s="252"/>
      <c r="R847" s="252"/>
      <c r="S847" s="252"/>
      <c r="T847" s="252"/>
      <c r="U847" s="252"/>
      <c r="V847" s="252"/>
      <c r="W847" s="252"/>
      <c r="X847" s="252"/>
      <c r="Y847" s="252"/>
      <c r="Z847" s="252"/>
      <c r="AA847" s="252"/>
      <c r="AB847" s="252"/>
      <c r="AC847" s="252"/>
      <c r="AD847" s="252"/>
      <c r="AE847" s="252"/>
      <c r="AF847" s="252"/>
      <c r="AG847" s="252"/>
      <c r="AH847" s="252"/>
      <c r="AI847" s="252"/>
      <c r="AJ847" s="252"/>
      <c r="AK847" s="252"/>
      <c r="AL847" s="252"/>
      <c r="AM847" s="252"/>
      <c r="AN847" s="252"/>
      <c r="AO847" s="252"/>
      <c r="AP847" s="252"/>
      <c r="AQ847" s="252"/>
    </row>
    <row r="848" spans="1:43">
      <c r="A848" s="299">
        <v>9781776851188</v>
      </c>
      <c r="B848" s="214" t="s">
        <v>3258</v>
      </c>
      <c r="C848" s="266">
        <v>9.9499999999999993</v>
      </c>
      <c r="D848" s="215"/>
      <c r="E848" s="284"/>
      <c r="F848" s="265"/>
      <c r="G848" s="284"/>
      <c r="H848" s="252"/>
      <c r="I848" s="252"/>
      <c r="J848" s="252"/>
      <c r="K848" s="252"/>
      <c r="L848" s="252"/>
      <c r="M848" s="252"/>
      <c r="N848" s="252"/>
      <c r="O848" s="252"/>
      <c r="P848" s="252"/>
      <c r="Q848" s="252"/>
      <c r="R848" s="252"/>
      <c r="S848" s="252"/>
      <c r="T848" s="252"/>
      <c r="U848" s="252"/>
      <c r="V848" s="252"/>
      <c r="W848" s="252"/>
      <c r="X848" s="252"/>
      <c r="Y848" s="252"/>
      <c r="Z848" s="252"/>
      <c r="AA848" s="252"/>
      <c r="AB848" s="252"/>
      <c r="AC848" s="252"/>
      <c r="AD848" s="252"/>
      <c r="AE848" s="252"/>
      <c r="AF848" s="252"/>
      <c r="AG848" s="252"/>
      <c r="AH848" s="252"/>
      <c r="AI848" s="252"/>
      <c r="AJ848" s="252"/>
      <c r="AK848" s="252"/>
      <c r="AL848" s="252"/>
      <c r="AM848" s="252"/>
      <c r="AN848" s="252"/>
      <c r="AO848" s="252"/>
      <c r="AP848" s="252"/>
      <c r="AQ848" s="252"/>
    </row>
    <row r="849" spans="1:43">
      <c r="A849" s="299">
        <v>9781776851195</v>
      </c>
      <c r="B849" s="214" t="s">
        <v>3259</v>
      </c>
      <c r="C849" s="266">
        <v>9.9499999999999993</v>
      </c>
      <c r="D849" s="215"/>
      <c r="E849" s="284"/>
      <c r="F849" s="265"/>
      <c r="G849" s="284"/>
      <c r="H849" s="252"/>
      <c r="I849" s="252"/>
      <c r="J849" s="252"/>
      <c r="K849" s="252"/>
      <c r="L849" s="252"/>
      <c r="M849" s="252"/>
      <c r="N849" s="252"/>
      <c r="O849" s="252"/>
      <c r="P849" s="252"/>
      <c r="Q849" s="252"/>
      <c r="R849" s="252"/>
      <c r="S849" s="252"/>
      <c r="T849" s="252"/>
      <c r="U849" s="252"/>
      <c r="V849" s="252"/>
      <c r="W849" s="252"/>
      <c r="X849" s="252"/>
      <c r="Y849" s="252"/>
      <c r="Z849" s="252"/>
      <c r="AA849" s="252"/>
      <c r="AB849" s="252"/>
      <c r="AC849" s="252"/>
      <c r="AD849" s="252"/>
      <c r="AE849" s="252"/>
      <c r="AF849" s="252"/>
      <c r="AG849" s="252"/>
      <c r="AH849" s="252"/>
      <c r="AI849" s="252"/>
      <c r="AJ849" s="252"/>
      <c r="AK849" s="252"/>
      <c r="AL849" s="252"/>
      <c r="AM849" s="252"/>
      <c r="AN849" s="252"/>
      <c r="AO849" s="252"/>
      <c r="AP849" s="252"/>
      <c r="AQ849" s="252"/>
    </row>
    <row r="850" spans="1:43">
      <c r="A850" s="299">
        <v>9781776851201</v>
      </c>
      <c r="B850" s="267" t="s">
        <v>3260</v>
      </c>
      <c r="C850" s="266">
        <v>9.9499999999999993</v>
      </c>
      <c r="D850" s="215"/>
      <c r="E850" s="284"/>
      <c r="F850" s="265"/>
      <c r="G850" s="284"/>
      <c r="H850" s="252"/>
      <c r="I850" s="252"/>
      <c r="J850" s="252"/>
      <c r="K850" s="252"/>
      <c r="L850" s="252"/>
      <c r="M850" s="252"/>
      <c r="N850" s="252"/>
      <c r="O850" s="252"/>
      <c r="P850" s="252"/>
      <c r="Q850" s="252"/>
      <c r="R850" s="252"/>
      <c r="S850" s="252"/>
      <c r="T850" s="252"/>
      <c r="U850" s="252"/>
      <c r="V850" s="252"/>
      <c r="W850" s="252"/>
      <c r="X850" s="252"/>
      <c r="Y850" s="252"/>
      <c r="Z850" s="252"/>
      <c r="AA850" s="252"/>
      <c r="AB850" s="252"/>
      <c r="AC850" s="252"/>
      <c r="AD850" s="252"/>
      <c r="AE850" s="252"/>
      <c r="AF850" s="252"/>
      <c r="AG850" s="252"/>
      <c r="AH850" s="252"/>
      <c r="AI850" s="252"/>
      <c r="AJ850" s="252"/>
      <c r="AK850" s="252"/>
      <c r="AL850" s="252"/>
      <c r="AM850" s="252"/>
      <c r="AN850" s="252"/>
      <c r="AO850" s="252"/>
      <c r="AP850" s="252"/>
      <c r="AQ850" s="252"/>
    </row>
    <row r="851" spans="1:43">
      <c r="A851" s="301"/>
      <c r="B851" s="268"/>
      <c r="C851" s="269"/>
      <c r="D851" s="215"/>
      <c r="E851" s="284"/>
      <c r="F851" s="265"/>
      <c r="G851" s="284"/>
      <c r="H851" s="252"/>
      <c r="I851" s="252"/>
      <c r="J851" s="252"/>
      <c r="K851" s="252"/>
      <c r="L851" s="252"/>
      <c r="M851" s="252"/>
      <c r="N851" s="252"/>
      <c r="O851" s="252"/>
      <c r="P851" s="252"/>
      <c r="Q851" s="252"/>
      <c r="R851" s="252"/>
      <c r="S851" s="252"/>
      <c r="T851" s="252"/>
      <c r="U851" s="252"/>
      <c r="V851" s="252"/>
      <c r="W851" s="252"/>
      <c r="X851" s="252"/>
      <c r="Y851" s="252"/>
      <c r="Z851" s="252"/>
      <c r="AA851" s="252"/>
      <c r="AB851" s="252"/>
      <c r="AC851" s="252"/>
      <c r="AD851" s="252"/>
      <c r="AE851" s="252"/>
      <c r="AF851" s="252"/>
      <c r="AG851" s="252"/>
      <c r="AH851" s="252"/>
      <c r="AI851" s="252"/>
      <c r="AJ851" s="252"/>
      <c r="AK851" s="252"/>
      <c r="AL851" s="252"/>
      <c r="AM851" s="252"/>
      <c r="AN851" s="252"/>
      <c r="AO851" s="252"/>
      <c r="AP851" s="252"/>
      <c r="AQ851" s="252"/>
    </row>
    <row r="852" spans="1:43">
      <c r="A852" s="298">
        <v>9781776851300</v>
      </c>
      <c r="B852" s="263" t="s">
        <v>3261</v>
      </c>
      <c r="C852" s="264">
        <v>76.95</v>
      </c>
      <c r="D852" s="265"/>
      <c r="E852" s="284"/>
      <c r="F852" s="265"/>
      <c r="G852" s="284"/>
      <c r="H852" s="252"/>
      <c r="I852" s="252"/>
      <c r="J852" s="252"/>
      <c r="K852" s="252"/>
      <c r="L852" s="252"/>
      <c r="M852" s="252"/>
      <c r="N852" s="252"/>
      <c r="O852" s="252"/>
      <c r="P852" s="252"/>
      <c r="Q852" s="252"/>
      <c r="R852" s="252"/>
      <c r="S852" s="252"/>
      <c r="T852" s="252"/>
      <c r="U852" s="252"/>
      <c r="V852" s="252"/>
      <c r="W852" s="252"/>
      <c r="X852" s="252"/>
      <c r="Y852" s="252"/>
      <c r="Z852" s="252"/>
      <c r="AA852" s="252"/>
      <c r="AB852" s="252"/>
      <c r="AC852" s="252"/>
      <c r="AD852" s="252"/>
      <c r="AE852" s="252"/>
      <c r="AF852" s="252"/>
      <c r="AG852" s="252"/>
      <c r="AH852" s="252"/>
      <c r="AI852" s="252"/>
      <c r="AJ852" s="252"/>
      <c r="AK852" s="252"/>
      <c r="AL852" s="252"/>
      <c r="AM852" s="252"/>
      <c r="AN852" s="252"/>
      <c r="AO852" s="252"/>
      <c r="AP852" s="252"/>
      <c r="AQ852" s="252"/>
    </row>
    <row r="853" spans="1:43">
      <c r="A853" s="299">
        <v>9781776851256</v>
      </c>
      <c r="B853" s="214" t="s">
        <v>3262</v>
      </c>
      <c r="C853" s="266">
        <v>9.9499999999999993</v>
      </c>
      <c r="D853" s="265"/>
      <c r="E853" s="284"/>
      <c r="F853" s="265"/>
      <c r="G853" s="284"/>
      <c r="H853" s="252"/>
      <c r="I853" s="252"/>
      <c r="J853" s="252"/>
      <c r="K853" s="252"/>
      <c r="L853" s="252"/>
      <c r="M853" s="252"/>
      <c r="N853" s="252"/>
      <c r="O853" s="252"/>
      <c r="P853" s="252"/>
      <c r="Q853" s="252"/>
      <c r="R853" s="252"/>
      <c r="S853" s="252"/>
      <c r="T853" s="252"/>
      <c r="U853" s="252"/>
      <c r="V853" s="252"/>
      <c r="W853" s="252"/>
      <c r="X853" s="252"/>
      <c r="Y853" s="252"/>
      <c r="Z853" s="252"/>
      <c r="AA853" s="252"/>
      <c r="AB853" s="252"/>
      <c r="AC853" s="252"/>
      <c r="AD853" s="252"/>
      <c r="AE853" s="252"/>
      <c r="AF853" s="252"/>
      <c r="AG853" s="252"/>
      <c r="AH853" s="252"/>
      <c r="AI853" s="252"/>
      <c r="AJ853" s="252"/>
      <c r="AK853" s="252"/>
      <c r="AL853" s="252"/>
      <c r="AM853" s="252"/>
      <c r="AN853" s="252"/>
      <c r="AO853" s="252"/>
      <c r="AP853" s="252"/>
      <c r="AQ853" s="252"/>
    </row>
    <row r="854" spans="1:43">
      <c r="A854" s="299">
        <v>9781776851218</v>
      </c>
      <c r="B854" s="214" t="s">
        <v>3263</v>
      </c>
      <c r="C854" s="266">
        <v>9.9499999999999993</v>
      </c>
      <c r="D854" s="265"/>
      <c r="E854" s="284"/>
      <c r="F854" s="265"/>
      <c r="G854" s="284"/>
      <c r="H854" s="252"/>
      <c r="I854" s="252"/>
      <c r="J854" s="252"/>
      <c r="K854" s="252"/>
      <c r="L854" s="252"/>
      <c r="M854" s="252"/>
      <c r="N854" s="252"/>
      <c r="O854" s="252"/>
      <c r="P854" s="252"/>
      <c r="Q854" s="252"/>
      <c r="R854" s="252"/>
      <c r="S854" s="252"/>
      <c r="T854" s="252"/>
      <c r="U854" s="252"/>
      <c r="V854" s="252"/>
      <c r="W854" s="252"/>
      <c r="X854" s="252"/>
      <c r="Y854" s="252"/>
      <c r="Z854" s="252"/>
      <c r="AA854" s="252"/>
      <c r="AB854" s="252"/>
      <c r="AC854" s="252"/>
      <c r="AD854" s="252"/>
      <c r="AE854" s="252"/>
      <c r="AF854" s="252"/>
      <c r="AG854" s="252"/>
      <c r="AH854" s="252"/>
      <c r="AI854" s="252"/>
      <c r="AJ854" s="252"/>
      <c r="AK854" s="252"/>
      <c r="AL854" s="252"/>
      <c r="AM854" s="252"/>
      <c r="AN854" s="252"/>
      <c r="AO854" s="252"/>
      <c r="AP854" s="252"/>
      <c r="AQ854" s="252"/>
    </row>
    <row r="855" spans="1:43">
      <c r="A855" s="299">
        <v>9781776851232</v>
      </c>
      <c r="B855" s="214" t="s">
        <v>3264</v>
      </c>
      <c r="C855" s="266">
        <v>9.9499999999999993</v>
      </c>
      <c r="D855" s="265"/>
      <c r="E855" s="284"/>
      <c r="F855" s="265"/>
      <c r="G855" s="284"/>
      <c r="H855" s="252"/>
      <c r="I855" s="252"/>
      <c r="J855" s="252"/>
      <c r="K855" s="252"/>
      <c r="L855" s="252"/>
      <c r="M855" s="252"/>
      <c r="N855" s="252"/>
      <c r="O855" s="252"/>
      <c r="P855" s="252"/>
      <c r="Q855" s="252"/>
      <c r="R855" s="252"/>
      <c r="S855" s="252"/>
      <c r="T855" s="252"/>
      <c r="U855" s="252"/>
      <c r="V855" s="252"/>
      <c r="W855" s="252"/>
      <c r="X855" s="252"/>
      <c r="Y855" s="252"/>
      <c r="Z855" s="252"/>
      <c r="AA855" s="252"/>
      <c r="AB855" s="252"/>
      <c r="AC855" s="252"/>
      <c r="AD855" s="252"/>
      <c r="AE855" s="252"/>
      <c r="AF855" s="252"/>
      <c r="AG855" s="252"/>
      <c r="AH855" s="252"/>
      <c r="AI855" s="252"/>
      <c r="AJ855" s="252"/>
      <c r="AK855" s="252"/>
      <c r="AL855" s="252"/>
      <c r="AM855" s="252"/>
      <c r="AN855" s="252"/>
      <c r="AO855" s="252"/>
      <c r="AP855" s="252"/>
      <c r="AQ855" s="252"/>
    </row>
    <row r="856" spans="1:43">
      <c r="A856" s="299">
        <v>9781776851287</v>
      </c>
      <c r="B856" s="214" t="s">
        <v>3265</v>
      </c>
      <c r="C856" s="266">
        <v>9.9499999999999993</v>
      </c>
      <c r="D856" s="265"/>
      <c r="E856" s="284"/>
      <c r="F856" s="265"/>
      <c r="G856" s="284"/>
      <c r="H856" s="252"/>
      <c r="I856" s="252"/>
      <c r="J856" s="252"/>
      <c r="K856" s="252"/>
      <c r="L856" s="252"/>
      <c r="M856" s="252"/>
      <c r="N856" s="252"/>
      <c r="O856" s="252"/>
      <c r="P856" s="252"/>
      <c r="Q856" s="252"/>
      <c r="R856" s="252"/>
      <c r="S856" s="252"/>
      <c r="T856" s="252"/>
      <c r="U856" s="252"/>
      <c r="V856" s="252"/>
      <c r="W856" s="252"/>
      <c r="X856" s="252"/>
      <c r="Y856" s="252"/>
      <c r="Z856" s="252"/>
      <c r="AA856" s="252"/>
      <c r="AB856" s="252"/>
      <c r="AC856" s="252"/>
      <c r="AD856" s="252"/>
      <c r="AE856" s="252"/>
      <c r="AF856" s="252"/>
      <c r="AG856" s="252"/>
      <c r="AH856" s="252"/>
      <c r="AI856" s="252"/>
      <c r="AJ856" s="252"/>
      <c r="AK856" s="252"/>
      <c r="AL856" s="252"/>
      <c r="AM856" s="252"/>
      <c r="AN856" s="252"/>
      <c r="AO856" s="252"/>
      <c r="AP856" s="252"/>
      <c r="AQ856" s="252"/>
    </row>
    <row r="857" spans="1:43">
      <c r="A857" s="299">
        <v>9781776851249</v>
      </c>
      <c r="B857" s="214" t="s">
        <v>3266</v>
      </c>
      <c r="C857" s="266">
        <v>9.9499999999999993</v>
      </c>
      <c r="D857" s="265"/>
      <c r="E857" s="284"/>
      <c r="F857" s="265"/>
      <c r="G857" s="284"/>
      <c r="H857" s="252"/>
      <c r="I857" s="252"/>
      <c r="J857" s="252"/>
      <c r="K857" s="252"/>
      <c r="L857" s="252"/>
      <c r="M857" s="252"/>
      <c r="N857" s="252"/>
      <c r="O857" s="252"/>
      <c r="P857" s="252"/>
      <c r="Q857" s="252"/>
      <c r="R857" s="252"/>
      <c r="S857" s="252"/>
      <c r="T857" s="252"/>
      <c r="U857" s="252"/>
      <c r="V857" s="252"/>
      <c r="W857" s="252"/>
      <c r="X857" s="252"/>
      <c r="Y857" s="252"/>
      <c r="Z857" s="252"/>
      <c r="AA857" s="252"/>
      <c r="AB857" s="252"/>
      <c r="AC857" s="252"/>
      <c r="AD857" s="252"/>
      <c r="AE857" s="252"/>
      <c r="AF857" s="252"/>
      <c r="AG857" s="252"/>
      <c r="AH857" s="252"/>
      <c r="AI857" s="252"/>
      <c r="AJ857" s="252"/>
      <c r="AK857" s="252"/>
      <c r="AL857" s="252"/>
      <c r="AM857" s="252"/>
      <c r="AN857" s="252"/>
      <c r="AO857" s="252"/>
      <c r="AP857" s="252"/>
      <c r="AQ857" s="252"/>
    </row>
    <row r="858" spans="1:43">
      <c r="A858" s="299">
        <v>9781776851263</v>
      </c>
      <c r="B858" s="214" t="s">
        <v>3267</v>
      </c>
      <c r="C858" s="266">
        <v>9.9499999999999993</v>
      </c>
      <c r="D858" s="265"/>
      <c r="E858" s="284"/>
      <c r="F858" s="265"/>
      <c r="G858" s="284"/>
      <c r="H858" s="252"/>
      <c r="I858" s="252"/>
      <c r="J858" s="252"/>
      <c r="K858" s="252"/>
      <c r="L858" s="252"/>
      <c r="M858" s="252"/>
      <c r="N858" s="252"/>
      <c r="O858" s="252"/>
      <c r="P858" s="252"/>
      <c r="Q858" s="252"/>
      <c r="R858" s="252"/>
      <c r="S858" s="252"/>
      <c r="T858" s="252"/>
      <c r="U858" s="252"/>
      <c r="V858" s="252"/>
      <c r="W858" s="252"/>
      <c r="X858" s="252"/>
      <c r="Y858" s="252"/>
      <c r="Z858" s="252"/>
      <c r="AA858" s="252"/>
      <c r="AB858" s="252"/>
      <c r="AC858" s="252"/>
      <c r="AD858" s="252"/>
      <c r="AE858" s="252"/>
      <c r="AF858" s="252"/>
      <c r="AG858" s="252"/>
      <c r="AH858" s="252"/>
      <c r="AI858" s="252"/>
      <c r="AJ858" s="252"/>
      <c r="AK858" s="252"/>
      <c r="AL858" s="252"/>
      <c r="AM858" s="252"/>
      <c r="AN858" s="252"/>
      <c r="AO858" s="252"/>
      <c r="AP858" s="252"/>
      <c r="AQ858" s="252"/>
    </row>
    <row r="859" spans="1:43">
      <c r="A859" s="299">
        <v>9781776851225</v>
      </c>
      <c r="B859" s="214" t="s">
        <v>3268</v>
      </c>
      <c r="C859" s="266">
        <v>9.9499999999999993</v>
      </c>
      <c r="D859" s="265"/>
      <c r="E859" s="284"/>
      <c r="F859" s="265"/>
      <c r="G859" s="284"/>
      <c r="H859" s="252"/>
      <c r="I859" s="252"/>
      <c r="J859" s="252"/>
      <c r="K859" s="252"/>
      <c r="L859" s="252"/>
      <c r="M859" s="252"/>
      <c r="N859" s="252"/>
      <c r="O859" s="252"/>
      <c r="P859" s="252"/>
      <c r="Q859" s="252"/>
      <c r="R859" s="252"/>
      <c r="S859" s="252"/>
      <c r="T859" s="252"/>
      <c r="U859" s="252"/>
      <c r="V859" s="252"/>
      <c r="W859" s="252"/>
      <c r="X859" s="252"/>
      <c r="Y859" s="252"/>
      <c r="Z859" s="252"/>
      <c r="AA859" s="252"/>
      <c r="AB859" s="252"/>
      <c r="AC859" s="252"/>
      <c r="AD859" s="252"/>
      <c r="AE859" s="252"/>
      <c r="AF859" s="252"/>
      <c r="AG859" s="252"/>
      <c r="AH859" s="252"/>
      <c r="AI859" s="252"/>
      <c r="AJ859" s="252"/>
      <c r="AK859" s="252"/>
      <c r="AL859" s="252"/>
      <c r="AM859" s="252"/>
      <c r="AN859" s="252"/>
      <c r="AO859" s="252"/>
      <c r="AP859" s="252"/>
      <c r="AQ859" s="252"/>
    </row>
    <row r="860" spans="1:43">
      <c r="A860" s="299">
        <v>9781776851270</v>
      </c>
      <c r="B860" s="267" t="s">
        <v>3269</v>
      </c>
      <c r="C860" s="266">
        <v>9.9499999999999993</v>
      </c>
      <c r="D860" s="265"/>
      <c r="E860" s="284"/>
      <c r="F860" s="265"/>
      <c r="G860" s="284"/>
      <c r="H860" s="252"/>
      <c r="I860" s="252"/>
      <c r="J860" s="252"/>
      <c r="K860" s="252"/>
      <c r="L860" s="252"/>
      <c r="M860" s="252"/>
      <c r="N860" s="252"/>
      <c r="O860" s="252"/>
      <c r="P860" s="252"/>
      <c r="Q860" s="252"/>
      <c r="R860" s="252"/>
      <c r="S860" s="252"/>
      <c r="T860" s="252"/>
      <c r="U860" s="252"/>
      <c r="V860" s="252"/>
      <c r="W860" s="252"/>
      <c r="X860" s="252"/>
      <c r="Y860" s="252"/>
      <c r="Z860" s="252"/>
      <c r="AA860" s="252"/>
      <c r="AB860" s="252"/>
      <c r="AC860" s="252"/>
      <c r="AD860" s="252"/>
      <c r="AE860" s="252"/>
      <c r="AF860" s="252"/>
      <c r="AG860" s="252"/>
      <c r="AH860" s="252"/>
      <c r="AI860" s="252"/>
      <c r="AJ860" s="252"/>
      <c r="AK860" s="252"/>
      <c r="AL860" s="252"/>
      <c r="AM860" s="252"/>
      <c r="AN860" s="252"/>
      <c r="AO860" s="252"/>
      <c r="AP860" s="252"/>
      <c r="AQ860" s="252"/>
    </row>
    <row r="861" spans="1:43">
      <c r="A861" s="301"/>
      <c r="B861" s="268"/>
      <c r="C861" s="269"/>
      <c r="D861" s="265"/>
      <c r="E861" s="284"/>
      <c r="F861" s="265"/>
      <c r="G861" s="284"/>
      <c r="H861" s="252"/>
      <c r="I861" s="252"/>
      <c r="J861" s="252"/>
      <c r="K861" s="252"/>
      <c r="L861" s="252"/>
      <c r="M861" s="252"/>
      <c r="N861" s="252"/>
      <c r="O861" s="252"/>
      <c r="P861" s="252"/>
      <c r="Q861" s="252"/>
      <c r="R861" s="252"/>
      <c r="S861" s="252"/>
      <c r="T861" s="252"/>
      <c r="U861" s="252"/>
      <c r="V861" s="252"/>
      <c r="W861" s="252"/>
      <c r="X861" s="252"/>
      <c r="Y861" s="252"/>
      <c r="Z861" s="252"/>
      <c r="AA861" s="252"/>
      <c r="AB861" s="252"/>
      <c r="AC861" s="252"/>
      <c r="AD861" s="252"/>
      <c r="AE861" s="252"/>
      <c r="AF861" s="252"/>
      <c r="AG861" s="252"/>
      <c r="AH861" s="252"/>
      <c r="AI861" s="252"/>
      <c r="AJ861" s="252"/>
      <c r="AK861" s="252"/>
      <c r="AL861" s="252"/>
      <c r="AM861" s="252"/>
      <c r="AN861" s="252"/>
      <c r="AO861" s="252"/>
      <c r="AP861" s="252"/>
      <c r="AQ861" s="252"/>
    </row>
    <row r="862" spans="1:43">
      <c r="A862" s="291" t="s">
        <v>3270</v>
      </c>
      <c r="B862" s="249"/>
      <c r="C862" s="254"/>
      <c r="E862" s="284"/>
    </row>
    <row r="863" spans="1:43">
      <c r="A863" s="291">
        <v>9781776541492</v>
      </c>
      <c r="B863" s="249" t="s">
        <v>3271</v>
      </c>
      <c r="C863" s="254">
        <v>995</v>
      </c>
      <c r="E863" s="284"/>
    </row>
    <row r="864" spans="1:43">
      <c r="A864" s="289"/>
      <c r="B864" s="250"/>
      <c r="C864" s="251"/>
      <c r="D864" s="252"/>
      <c r="E864" s="284"/>
      <c r="F864" s="252"/>
      <c r="G864" s="280"/>
      <c r="H864" s="252"/>
      <c r="I864" s="252"/>
      <c r="J864" s="252"/>
      <c r="K864" s="252"/>
      <c r="L864" s="252"/>
      <c r="M864" s="252"/>
      <c r="N864" s="252"/>
      <c r="O864" s="252"/>
      <c r="P864" s="252"/>
      <c r="Q864" s="252"/>
      <c r="R864" s="252"/>
      <c r="S864" s="252"/>
      <c r="T864" s="252"/>
      <c r="U864" s="252"/>
      <c r="V864" s="252"/>
      <c r="W864" s="252"/>
      <c r="X864" s="252"/>
      <c r="Y864" s="252"/>
      <c r="Z864" s="252"/>
      <c r="AA864" s="252"/>
      <c r="AB864" s="252"/>
      <c r="AC864" s="252"/>
      <c r="AD864" s="252"/>
      <c r="AE864" s="252"/>
      <c r="AF864" s="252"/>
      <c r="AG864" s="252"/>
      <c r="AH864" s="252"/>
      <c r="AI864" s="252"/>
      <c r="AJ864" s="252"/>
      <c r="AK864" s="252"/>
      <c r="AL864" s="252"/>
      <c r="AM864" s="252"/>
      <c r="AN864" s="252"/>
      <c r="AO864" s="252"/>
      <c r="AP864" s="252"/>
      <c r="AQ864" s="252"/>
    </row>
    <row r="865" spans="1:43" ht="11.25" customHeight="1">
      <c r="A865" s="296">
        <v>9781776540358</v>
      </c>
      <c r="B865" s="221" t="s">
        <v>3272</v>
      </c>
      <c r="C865" s="226">
        <v>84.95</v>
      </c>
      <c r="E865" s="284"/>
    </row>
    <row r="866" spans="1:43">
      <c r="A866" s="292">
        <v>9781776540204</v>
      </c>
      <c r="B866" s="213" t="s">
        <v>3273</v>
      </c>
      <c r="C866" s="225">
        <v>10.95</v>
      </c>
      <c r="E866" s="284"/>
      <c r="F866" s="211"/>
      <c r="G866" s="279"/>
      <c r="H866" s="211"/>
      <c r="I866" s="211"/>
      <c r="J866" s="211"/>
      <c r="K866" s="211"/>
      <c r="L866" s="211"/>
      <c r="M866" s="211"/>
      <c r="N866" s="211"/>
      <c r="O866" s="211"/>
      <c r="P866" s="211"/>
      <c r="Q866" s="211"/>
      <c r="R866" s="211"/>
      <c r="S866" s="211"/>
      <c r="T866" s="211"/>
      <c r="U866" s="211"/>
      <c r="V866" s="211"/>
      <c r="W866" s="211"/>
      <c r="X866" s="211"/>
      <c r="Y866" s="211"/>
      <c r="Z866" s="211"/>
      <c r="AA866" s="211"/>
      <c r="AB866" s="211"/>
      <c r="AC866" s="211"/>
      <c r="AD866" s="211"/>
      <c r="AE866" s="211"/>
      <c r="AF866" s="211"/>
      <c r="AG866" s="211"/>
      <c r="AH866" s="211"/>
      <c r="AI866" s="211"/>
      <c r="AJ866" s="211"/>
      <c r="AK866" s="211"/>
      <c r="AL866" s="211"/>
      <c r="AM866" s="211"/>
      <c r="AN866" s="211"/>
      <c r="AO866" s="211"/>
      <c r="AP866" s="211"/>
      <c r="AQ866" s="211"/>
    </row>
    <row r="867" spans="1:43">
      <c r="A867" s="292">
        <v>9781927197707</v>
      </c>
      <c r="B867" s="213" t="s">
        <v>3274</v>
      </c>
      <c r="C867" s="225">
        <v>10.95</v>
      </c>
      <c r="E867" s="284"/>
      <c r="F867" s="211"/>
      <c r="G867" s="279"/>
      <c r="H867" s="211"/>
      <c r="I867" s="211"/>
      <c r="J867" s="211"/>
      <c r="K867" s="211"/>
      <c r="L867" s="211"/>
      <c r="M867" s="211"/>
      <c r="N867" s="211"/>
      <c r="O867" s="211"/>
      <c r="P867" s="211"/>
      <c r="Q867" s="211"/>
      <c r="R867" s="211"/>
      <c r="S867" s="211"/>
      <c r="T867" s="211"/>
      <c r="U867" s="211"/>
      <c r="V867" s="211"/>
      <c r="W867" s="211"/>
      <c r="X867" s="211"/>
      <c r="Y867" s="211"/>
      <c r="Z867" s="211"/>
      <c r="AA867" s="211"/>
      <c r="AB867" s="211"/>
      <c r="AC867" s="211"/>
      <c r="AD867" s="211"/>
      <c r="AE867" s="211"/>
      <c r="AF867" s="211"/>
      <c r="AG867" s="211"/>
      <c r="AH867" s="211"/>
      <c r="AI867" s="211"/>
      <c r="AJ867" s="211"/>
      <c r="AK867" s="211"/>
      <c r="AL867" s="211"/>
      <c r="AM867" s="211"/>
      <c r="AN867" s="211"/>
      <c r="AO867" s="211"/>
      <c r="AP867" s="211"/>
      <c r="AQ867" s="211"/>
    </row>
    <row r="868" spans="1:43">
      <c r="A868" s="292">
        <v>9781927197349</v>
      </c>
      <c r="B868" s="213" t="s">
        <v>3275</v>
      </c>
      <c r="C868" s="225">
        <v>10.95</v>
      </c>
      <c r="E868" s="279"/>
      <c r="F868" s="211"/>
      <c r="G868" s="279"/>
      <c r="H868" s="211"/>
      <c r="I868" s="211"/>
      <c r="J868" s="211"/>
      <c r="K868" s="211"/>
      <c r="L868" s="211"/>
      <c r="M868" s="211"/>
      <c r="N868" s="211"/>
      <c r="O868" s="211"/>
      <c r="P868" s="211"/>
      <c r="Q868" s="211"/>
      <c r="R868" s="211"/>
      <c r="S868" s="211"/>
      <c r="T868" s="211"/>
      <c r="U868" s="211"/>
      <c r="V868" s="211"/>
      <c r="W868" s="211"/>
      <c r="X868" s="211"/>
      <c r="Y868" s="211"/>
      <c r="Z868" s="211"/>
      <c r="AA868" s="211"/>
      <c r="AB868" s="211"/>
      <c r="AC868" s="211"/>
      <c r="AD868" s="211"/>
      <c r="AE868" s="211"/>
      <c r="AF868" s="211"/>
      <c r="AG868" s="211"/>
      <c r="AH868" s="211"/>
      <c r="AI868" s="211"/>
      <c r="AJ868" s="211"/>
      <c r="AK868" s="211"/>
      <c r="AL868" s="211"/>
      <c r="AM868" s="211"/>
      <c r="AN868" s="211"/>
      <c r="AO868" s="211"/>
      <c r="AP868" s="211"/>
      <c r="AQ868" s="211"/>
    </row>
    <row r="869" spans="1:43">
      <c r="A869" s="292">
        <v>9781776540198</v>
      </c>
      <c r="B869" s="213" t="s">
        <v>3276</v>
      </c>
      <c r="C869" s="225">
        <v>10.95</v>
      </c>
      <c r="E869" s="279"/>
      <c r="F869" s="211"/>
      <c r="G869" s="279"/>
      <c r="H869" s="211"/>
      <c r="I869" s="211"/>
      <c r="J869" s="211"/>
      <c r="K869" s="211"/>
      <c r="L869" s="211"/>
      <c r="M869" s="211"/>
      <c r="N869" s="211"/>
      <c r="O869" s="211"/>
      <c r="P869" s="211"/>
      <c r="Q869" s="211"/>
      <c r="R869" s="211"/>
      <c r="S869" s="211"/>
      <c r="T869" s="211"/>
      <c r="U869" s="211"/>
      <c r="V869" s="211"/>
      <c r="W869" s="211"/>
      <c r="X869" s="211"/>
      <c r="Y869" s="211"/>
      <c r="Z869" s="211"/>
      <c r="AA869" s="211"/>
      <c r="AB869" s="211"/>
      <c r="AC869" s="211"/>
      <c r="AD869" s="211"/>
      <c r="AE869" s="211"/>
      <c r="AF869" s="211"/>
      <c r="AG869" s="211"/>
      <c r="AH869" s="211"/>
      <c r="AI869" s="211"/>
      <c r="AJ869" s="211"/>
      <c r="AK869" s="211"/>
      <c r="AL869" s="211"/>
      <c r="AM869" s="211"/>
      <c r="AN869" s="211"/>
      <c r="AO869" s="211"/>
      <c r="AP869" s="211"/>
      <c r="AQ869" s="211"/>
    </row>
    <row r="870" spans="1:43">
      <c r="A870" s="292">
        <v>9781927197691</v>
      </c>
      <c r="B870" s="213" t="s">
        <v>3277</v>
      </c>
      <c r="C870" s="225">
        <v>10.95</v>
      </c>
      <c r="E870" s="279"/>
      <c r="F870" s="211"/>
      <c r="G870" s="279"/>
      <c r="H870" s="211"/>
      <c r="I870" s="211"/>
      <c r="J870" s="211"/>
      <c r="K870" s="211"/>
      <c r="L870" s="211"/>
      <c r="M870" s="211"/>
      <c r="N870" s="211"/>
      <c r="O870" s="211"/>
      <c r="P870" s="211"/>
      <c r="Q870" s="211"/>
      <c r="R870" s="211"/>
      <c r="S870" s="211"/>
      <c r="T870" s="211"/>
      <c r="U870" s="211"/>
      <c r="V870" s="211"/>
      <c r="W870" s="211"/>
      <c r="X870" s="211"/>
      <c r="Y870" s="211"/>
      <c r="Z870" s="211"/>
      <c r="AA870" s="211"/>
      <c r="AB870" s="211"/>
      <c r="AC870" s="211"/>
      <c r="AD870" s="211"/>
      <c r="AE870" s="211"/>
      <c r="AF870" s="211"/>
      <c r="AG870" s="211"/>
      <c r="AH870" s="211"/>
      <c r="AI870" s="211"/>
      <c r="AJ870" s="211"/>
      <c r="AK870" s="211"/>
      <c r="AL870" s="211"/>
      <c r="AM870" s="211"/>
      <c r="AN870" s="211"/>
      <c r="AO870" s="211"/>
      <c r="AP870" s="211"/>
      <c r="AQ870" s="211"/>
    </row>
    <row r="871" spans="1:43">
      <c r="A871" s="292">
        <v>9781877506741</v>
      </c>
      <c r="B871" s="213" t="s">
        <v>3278</v>
      </c>
      <c r="C871" s="225">
        <v>10.95</v>
      </c>
      <c r="E871" s="279"/>
      <c r="F871" s="211"/>
      <c r="G871" s="279"/>
      <c r="H871" s="211"/>
      <c r="I871" s="211"/>
      <c r="J871" s="211"/>
      <c r="K871" s="211"/>
      <c r="L871" s="211"/>
      <c r="M871" s="211"/>
      <c r="N871" s="211"/>
      <c r="O871" s="211"/>
      <c r="P871" s="211"/>
      <c r="Q871" s="211"/>
      <c r="R871" s="211"/>
      <c r="S871" s="211"/>
      <c r="T871" s="211"/>
      <c r="U871" s="211"/>
      <c r="V871" s="211"/>
      <c r="W871" s="211"/>
      <c r="X871" s="211"/>
      <c r="Y871" s="211"/>
      <c r="Z871" s="211"/>
      <c r="AA871" s="211"/>
      <c r="AB871" s="211"/>
      <c r="AC871" s="211"/>
      <c r="AD871" s="211"/>
      <c r="AE871" s="211"/>
      <c r="AF871" s="211"/>
      <c r="AG871" s="211"/>
      <c r="AH871" s="211"/>
      <c r="AI871" s="211"/>
      <c r="AJ871" s="211"/>
      <c r="AK871" s="211"/>
      <c r="AL871" s="211"/>
      <c r="AM871" s="211"/>
      <c r="AN871" s="211"/>
      <c r="AO871" s="211"/>
      <c r="AP871" s="211"/>
      <c r="AQ871" s="211"/>
    </row>
    <row r="872" spans="1:43">
      <c r="A872" s="292">
        <v>9781927197356</v>
      </c>
      <c r="B872" s="213" t="s">
        <v>3279</v>
      </c>
      <c r="C872" s="225">
        <v>10.95</v>
      </c>
      <c r="E872" s="279"/>
      <c r="F872" s="211"/>
      <c r="G872" s="279"/>
      <c r="H872" s="211"/>
      <c r="I872" s="211"/>
      <c r="J872" s="211"/>
      <c r="K872" s="211"/>
      <c r="L872" s="211"/>
      <c r="M872" s="211"/>
      <c r="N872" s="211"/>
      <c r="O872" s="211"/>
      <c r="P872" s="211"/>
      <c r="Q872" s="211"/>
      <c r="R872" s="211"/>
      <c r="S872" s="211"/>
      <c r="T872" s="211"/>
      <c r="U872" s="211"/>
      <c r="V872" s="211"/>
      <c r="W872" s="211"/>
      <c r="X872" s="211"/>
      <c r="Y872" s="211"/>
      <c r="Z872" s="211"/>
      <c r="AA872" s="211"/>
      <c r="AB872" s="211"/>
      <c r="AC872" s="211"/>
      <c r="AD872" s="211"/>
      <c r="AE872" s="211"/>
      <c r="AF872" s="211"/>
      <c r="AG872" s="211"/>
      <c r="AH872" s="211"/>
      <c r="AI872" s="211"/>
      <c r="AJ872" s="211"/>
      <c r="AK872" s="211"/>
      <c r="AL872" s="211"/>
      <c r="AM872" s="211"/>
      <c r="AN872" s="211"/>
      <c r="AO872" s="211"/>
      <c r="AP872" s="211"/>
      <c r="AQ872" s="211"/>
    </row>
    <row r="873" spans="1:43">
      <c r="A873" s="293">
        <v>9781877506758</v>
      </c>
      <c r="B873" s="219" t="s">
        <v>3280</v>
      </c>
      <c r="C873" s="225">
        <v>10.95</v>
      </c>
      <c r="E873" s="279"/>
      <c r="F873" s="211"/>
      <c r="G873" s="279"/>
      <c r="H873" s="211"/>
      <c r="I873" s="211"/>
      <c r="J873" s="211"/>
      <c r="K873" s="211"/>
      <c r="L873" s="211"/>
      <c r="M873" s="211"/>
      <c r="N873" s="211"/>
      <c r="O873" s="211"/>
      <c r="P873" s="211"/>
      <c r="Q873" s="211"/>
      <c r="R873" s="211"/>
      <c r="S873" s="211"/>
      <c r="T873" s="211"/>
      <c r="U873" s="211"/>
      <c r="V873" s="211"/>
      <c r="W873" s="211"/>
      <c r="X873" s="211"/>
      <c r="Y873" s="211"/>
      <c r="Z873" s="211"/>
      <c r="AA873" s="211"/>
      <c r="AB873" s="211"/>
      <c r="AC873" s="211"/>
      <c r="AD873" s="211"/>
      <c r="AE873" s="211"/>
      <c r="AF873" s="211"/>
      <c r="AG873" s="211"/>
      <c r="AH873" s="211"/>
      <c r="AI873" s="211"/>
      <c r="AJ873" s="211"/>
      <c r="AK873" s="211"/>
      <c r="AL873" s="211"/>
      <c r="AM873" s="211"/>
      <c r="AN873" s="211"/>
      <c r="AO873" s="211"/>
      <c r="AP873" s="211"/>
      <c r="AQ873" s="211"/>
    </row>
    <row r="874" spans="1:43">
      <c r="A874" s="289"/>
      <c r="B874" s="250"/>
      <c r="C874" s="251"/>
      <c r="D874" s="252"/>
      <c r="E874" s="280"/>
      <c r="F874" s="252"/>
      <c r="G874" s="280"/>
      <c r="H874" s="252"/>
      <c r="I874" s="252"/>
      <c r="J874" s="252"/>
      <c r="K874" s="252"/>
      <c r="L874" s="252"/>
      <c r="M874" s="252"/>
      <c r="N874" s="252"/>
      <c r="O874" s="252"/>
      <c r="P874" s="252"/>
      <c r="Q874" s="252"/>
      <c r="R874" s="252"/>
      <c r="S874" s="252"/>
      <c r="T874" s="252"/>
      <c r="U874" s="252"/>
      <c r="V874" s="252"/>
      <c r="W874" s="252"/>
      <c r="X874" s="252"/>
      <c r="Y874" s="252"/>
      <c r="Z874" s="252"/>
      <c r="AA874" s="252"/>
      <c r="AB874" s="252"/>
      <c r="AC874" s="252"/>
      <c r="AD874" s="252"/>
      <c r="AE874" s="252"/>
      <c r="AF874" s="252"/>
      <c r="AG874" s="252"/>
      <c r="AH874" s="252"/>
      <c r="AI874" s="252"/>
      <c r="AJ874" s="252"/>
      <c r="AK874" s="252"/>
      <c r="AL874" s="252"/>
      <c r="AM874" s="252"/>
      <c r="AN874" s="252"/>
      <c r="AO874" s="252"/>
      <c r="AP874" s="252"/>
      <c r="AQ874" s="252"/>
    </row>
    <row r="875" spans="1:43" ht="11.25" customHeight="1">
      <c r="A875" s="296">
        <v>9781776540433</v>
      </c>
      <c r="B875" s="221" t="s">
        <v>3281</v>
      </c>
      <c r="C875" s="226">
        <v>84.95</v>
      </c>
    </row>
    <row r="876" spans="1:43">
      <c r="A876" s="292">
        <v>9781877506734</v>
      </c>
      <c r="B876" s="213" t="s">
        <v>3282</v>
      </c>
      <c r="C876" s="225">
        <v>10.95</v>
      </c>
      <c r="E876" s="279"/>
      <c r="F876" s="211"/>
      <c r="G876" s="279"/>
      <c r="H876" s="211"/>
      <c r="I876" s="211"/>
      <c r="J876" s="211"/>
      <c r="K876" s="211"/>
      <c r="L876" s="211"/>
      <c r="M876" s="211"/>
      <c r="N876" s="211"/>
      <c r="O876" s="211"/>
      <c r="P876" s="211"/>
      <c r="Q876" s="211"/>
      <c r="R876" s="211"/>
      <c r="S876" s="211"/>
      <c r="T876" s="211"/>
      <c r="U876" s="211"/>
      <c r="V876" s="211"/>
      <c r="W876" s="211"/>
      <c r="X876" s="211"/>
      <c r="Y876" s="211"/>
      <c r="Z876" s="211"/>
      <c r="AA876" s="211"/>
      <c r="AB876" s="211"/>
      <c r="AC876" s="211"/>
      <c r="AD876" s="211"/>
      <c r="AE876" s="211"/>
      <c r="AF876" s="211"/>
      <c r="AG876" s="211"/>
      <c r="AH876" s="211"/>
      <c r="AI876" s="211"/>
      <c r="AJ876" s="211"/>
      <c r="AK876" s="211"/>
      <c r="AL876" s="211"/>
      <c r="AM876" s="211"/>
      <c r="AN876" s="211"/>
      <c r="AO876" s="211"/>
      <c r="AP876" s="211"/>
      <c r="AQ876" s="211"/>
    </row>
    <row r="877" spans="1:43">
      <c r="A877" s="292">
        <v>9781927197677</v>
      </c>
      <c r="B877" s="213" t="s">
        <v>3283</v>
      </c>
      <c r="C877" s="225">
        <v>10.95</v>
      </c>
      <c r="E877" s="279"/>
      <c r="F877" s="211"/>
      <c r="G877" s="279"/>
      <c r="H877" s="211"/>
      <c r="I877" s="211"/>
      <c r="J877" s="211"/>
      <c r="K877" s="211"/>
      <c r="L877" s="211"/>
      <c r="M877" s="211"/>
      <c r="N877" s="211"/>
      <c r="O877" s="211"/>
      <c r="P877" s="211"/>
      <c r="Q877" s="211"/>
      <c r="R877" s="211"/>
      <c r="S877" s="211"/>
      <c r="T877" s="211"/>
      <c r="U877" s="211"/>
      <c r="V877" s="211"/>
      <c r="W877" s="211"/>
      <c r="X877" s="211"/>
      <c r="Y877" s="211"/>
      <c r="Z877" s="211"/>
      <c r="AA877" s="211"/>
      <c r="AB877" s="211"/>
      <c r="AC877" s="211"/>
      <c r="AD877" s="211"/>
      <c r="AE877" s="211"/>
      <c r="AF877" s="211"/>
      <c r="AG877" s="211"/>
      <c r="AH877" s="211"/>
      <c r="AI877" s="211"/>
      <c r="AJ877" s="211"/>
      <c r="AK877" s="211"/>
      <c r="AL877" s="211"/>
      <c r="AM877" s="211"/>
      <c r="AN877" s="211"/>
      <c r="AO877" s="211"/>
      <c r="AP877" s="211"/>
      <c r="AQ877" s="211"/>
    </row>
    <row r="878" spans="1:43">
      <c r="A878" s="292">
        <v>9781877506727</v>
      </c>
      <c r="B878" s="213" t="s">
        <v>3284</v>
      </c>
      <c r="C878" s="225">
        <v>10.95</v>
      </c>
      <c r="E878" s="279"/>
      <c r="F878" s="211"/>
      <c r="G878" s="279"/>
      <c r="H878" s="211"/>
      <c r="I878" s="211"/>
      <c r="J878" s="211"/>
      <c r="K878" s="211"/>
      <c r="L878" s="211"/>
      <c r="M878" s="211"/>
      <c r="N878" s="211"/>
      <c r="O878" s="211"/>
      <c r="P878" s="211"/>
      <c r="Q878" s="211"/>
      <c r="R878" s="211"/>
      <c r="S878" s="211"/>
      <c r="T878" s="211"/>
      <c r="U878" s="211"/>
      <c r="V878" s="211"/>
      <c r="W878" s="211"/>
      <c r="X878" s="211"/>
      <c r="Y878" s="211"/>
      <c r="Z878" s="211"/>
      <c r="AA878" s="211"/>
      <c r="AB878" s="211"/>
      <c r="AC878" s="211"/>
      <c r="AD878" s="211"/>
      <c r="AE878" s="211"/>
      <c r="AF878" s="211"/>
      <c r="AG878" s="211"/>
      <c r="AH878" s="211"/>
      <c r="AI878" s="211"/>
      <c r="AJ878" s="211"/>
      <c r="AK878" s="211"/>
      <c r="AL878" s="211"/>
      <c r="AM878" s="211"/>
      <c r="AN878" s="211"/>
      <c r="AO878" s="211"/>
      <c r="AP878" s="211"/>
      <c r="AQ878" s="211"/>
    </row>
    <row r="879" spans="1:43">
      <c r="A879" s="292">
        <v>9781927197660</v>
      </c>
      <c r="B879" s="213" t="s">
        <v>3285</v>
      </c>
      <c r="C879" s="225">
        <v>10.95</v>
      </c>
      <c r="E879" s="279"/>
      <c r="F879" s="211"/>
      <c r="G879" s="279"/>
      <c r="H879" s="211"/>
      <c r="I879" s="211"/>
      <c r="J879" s="211"/>
      <c r="K879" s="211"/>
      <c r="L879" s="211"/>
      <c r="M879" s="211"/>
      <c r="N879" s="211"/>
      <c r="O879" s="211"/>
      <c r="P879" s="211"/>
      <c r="Q879" s="211"/>
      <c r="R879" s="211"/>
      <c r="S879" s="211"/>
      <c r="T879" s="211"/>
      <c r="U879" s="211"/>
      <c r="V879" s="211"/>
      <c r="W879" s="211"/>
      <c r="X879" s="211"/>
      <c r="Y879" s="211"/>
      <c r="Z879" s="211"/>
      <c r="AA879" s="211"/>
      <c r="AB879" s="211"/>
      <c r="AC879" s="211"/>
      <c r="AD879" s="211"/>
      <c r="AE879" s="211"/>
      <c r="AF879" s="211"/>
      <c r="AG879" s="211"/>
      <c r="AH879" s="211"/>
      <c r="AI879" s="211"/>
      <c r="AJ879" s="211"/>
      <c r="AK879" s="211"/>
      <c r="AL879" s="211"/>
      <c r="AM879" s="211"/>
      <c r="AN879" s="211"/>
      <c r="AO879" s="211"/>
      <c r="AP879" s="211"/>
      <c r="AQ879" s="211"/>
    </row>
    <row r="880" spans="1:43">
      <c r="A880" s="292">
        <v>9781776540167</v>
      </c>
      <c r="B880" s="213" t="s">
        <v>3286</v>
      </c>
      <c r="C880" s="225">
        <v>10.95</v>
      </c>
      <c r="E880" s="279"/>
      <c r="F880" s="211"/>
      <c r="G880" s="279"/>
      <c r="H880" s="211"/>
      <c r="I880" s="211"/>
      <c r="J880" s="211"/>
      <c r="K880" s="211"/>
      <c r="L880" s="211"/>
      <c r="M880" s="211"/>
      <c r="N880" s="211"/>
      <c r="O880" s="211"/>
      <c r="P880" s="211"/>
      <c r="Q880" s="211"/>
      <c r="R880" s="211"/>
      <c r="S880" s="211"/>
      <c r="T880" s="211"/>
      <c r="U880" s="211"/>
      <c r="V880" s="211"/>
      <c r="W880" s="211"/>
      <c r="X880" s="211"/>
      <c r="Y880" s="211"/>
      <c r="Z880" s="211"/>
      <c r="AA880" s="211"/>
      <c r="AB880" s="211"/>
      <c r="AC880" s="211"/>
      <c r="AD880" s="211"/>
      <c r="AE880" s="211"/>
      <c r="AF880" s="211"/>
      <c r="AG880" s="211"/>
      <c r="AH880" s="211"/>
      <c r="AI880" s="211"/>
      <c r="AJ880" s="211"/>
      <c r="AK880" s="211"/>
      <c r="AL880" s="211"/>
      <c r="AM880" s="211"/>
      <c r="AN880" s="211"/>
      <c r="AO880" s="211"/>
      <c r="AP880" s="211"/>
      <c r="AQ880" s="211"/>
    </row>
    <row r="881" spans="1:43">
      <c r="A881" s="292">
        <v>9781927197325</v>
      </c>
      <c r="B881" s="213" t="s">
        <v>3287</v>
      </c>
      <c r="C881" s="225">
        <v>10.95</v>
      </c>
      <c r="E881" s="279"/>
      <c r="F881" s="211"/>
      <c r="G881" s="279"/>
      <c r="H881" s="211"/>
      <c r="I881" s="211"/>
      <c r="J881" s="211"/>
      <c r="K881" s="211"/>
      <c r="L881" s="211"/>
      <c r="M881" s="211"/>
      <c r="N881" s="211"/>
      <c r="O881" s="211"/>
      <c r="P881" s="211"/>
      <c r="Q881" s="211"/>
      <c r="R881" s="211"/>
      <c r="S881" s="211"/>
      <c r="T881" s="211"/>
      <c r="U881" s="211"/>
      <c r="V881" s="211"/>
      <c r="W881" s="211"/>
      <c r="X881" s="211"/>
      <c r="Y881" s="211"/>
      <c r="Z881" s="211"/>
      <c r="AA881" s="211"/>
      <c r="AB881" s="211"/>
      <c r="AC881" s="211"/>
      <c r="AD881" s="211"/>
      <c r="AE881" s="211"/>
      <c r="AF881" s="211"/>
      <c r="AG881" s="211"/>
      <c r="AH881" s="211"/>
      <c r="AI881" s="211"/>
      <c r="AJ881" s="211"/>
      <c r="AK881" s="211"/>
      <c r="AL881" s="211"/>
      <c r="AM881" s="211"/>
      <c r="AN881" s="211"/>
      <c r="AO881" s="211"/>
      <c r="AP881" s="211"/>
      <c r="AQ881" s="211"/>
    </row>
    <row r="882" spans="1:43">
      <c r="A882" s="292">
        <v>9781776540181</v>
      </c>
      <c r="B882" s="213" t="s">
        <v>1015</v>
      </c>
      <c r="C882" s="225">
        <v>10.95</v>
      </c>
      <c r="E882" s="279"/>
      <c r="F882" s="211"/>
      <c r="G882" s="279"/>
      <c r="H882" s="211"/>
      <c r="I882" s="211"/>
      <c r="J882" s="211"/>
      <c r="K882" s="211"/>
      <c r="L882" s="211"/>
      <c r="M882" s="211"/>
      <c r="N882" s="211"/>
      <c r="O882" s="211"/>
      <c r="P882" s="211"/>
      <c r="Q882" s="211"/>
      <c r="R882" s="211"/>
      <c r="S882" s="211"/>
      <c r="T882" s="211"/>
      <c r="U882" s="211"/>
      <c r="V882" s="211"/>
      <c r="W882" s="211"/>
      <c r="X882" s="211"/>
      <c r="Y882" s="211"/>
      <c r="Z882" s="211"/>
      <c r="AA882" s="211"/>
      <c r="AB882" s="211"/>
      <c r="AC882" s="211"/>
      <c r="AD882" s="211"/>
      <c r="AE882" s="211"/>
      <c r="AF882" s="211"/>
      <c r="AG882" s="211"/>
      <c r="AH882" s="211"/>
      <c r="AI882" s="211"/>
      <c r="AJ882" s="211"/>
      <c r="AK882" s="211"/>
      <c r="AL882" s="211"/>
      <c r="AM882" s="211"/>
      <c r="AN882" s="211"/>
      <c r="AO882" s="211"/>
      <c r="AP882" s="211"/>
      <c r="AQ882" s="211"/>
    </row>
    <row r="883" spans="1:43">
      <c r="A883" s="293">
        <v>9781927197332</v>
      </c>
      <c r="B883" s="219" t="s">
        <v>3288</v>
      </c>
      <c r="C883" s="225">
        <v>10.95</v>
      </c>
      <c r="E883" s="279"/>
      <c r="F883" s="211"/>
      <c r="G883" s="279"/>
      <c r="H883" s="211"/>
      <c r="I883" s="211"/>
      <c r="J883" s="211"/>
      <c r="K883" s="211"/>
      <c r="L883" s="211"/>
      <c r="M883" s="211"/>
      <c r="N883" s="211"/>
      <c r="O883" s="211"/>
      <c r="P883" s="211"/>
      <c r="Q883" s="211"/>
      <c r="R883" s="211"/>
      <c r="S883" s="211"/>
      <c r="T883" s="211"/>
      <c r="U883" s="211"/>
      <c r="V883" s="211"/>
      <c r="W883" s="211"/>
      <c r="X883" s="211"/>
      <c r="Y883" s="211"/>
      <c r="Z883" s="211"/>
      <c r="AA883" s="211"/>
      <c r="AB883" s="211"/>
      <c r="AC883" s="211"/>
      <c r="AD883" s="211"/>
      <c r="AE883" s="211"/>
      <c r="AF883" s="211"/>
      <c r="AG883" s="211"/>
      <c r="AH883" s="211"/>
      <c r="AI883" s="211"/>
      <c r="AJ883" s="211"/>
      <c r="AK883" s="211"/>
      <c r="AL883" s="211"/>
      <c r="AM883" s="211"/>
      <c r="AN883" s="211"/>
      <c r="AO883" s="211"/>
      <c r="AP883" s="211"/>
      <c r="AQ883" s="211"/>
    </row>
    <row r="884" spans="1:43">
      <c r="A884" s="289"/>
      <c r="B884" s="250"/>
      <c r="C884" s="251"/>
      <c r="D884" s="252"/>
      <c r="E884" s="280"/>
      <c r="F884" s="252"/>
      <c r="G884" s="280"/>
      <c r="H884" s="252"/>
      <c r="I884" s="252"/>
      <c r="J884" s="252"/>
      <c r="K884" s="252"/>
      <c r="L884" s="252"/>
      <c r="M884" s="252"/>
      <c r="N884" s="252"/>
      <c r="O884" s="252"/>
      <c r="P884" s="252"/>
      <c r="Q884" s="252"/>
      <c r="R884" s="252"/>
      <c r="S884" s="252"/>
      <c r="T884" s="252"/>
      <c r="U884" s="252"/>
      <c r="V884" s="252"/>
      <c r="W884" s="252"/>
      <c r="X884" s="252"/>
      <c r="Y884" s="252"/>
      <c r="Z884" s="252"/>
      <c r="AA884" s="252"/>
      <c r="AB884" s="252"/>
      <c r="AC884" s="252"/>
      <c r="AD884" s="252"/>
      <c r="AE884" s="252"/>
      <c r="AF884" s="252"/>
      <c r="AG884" s="252"/>
      <c r="AH884" s="252"/>
      <c r="AI884" s="252"/>
      <c r="AJ884" s="252"/>
      <c r="AK884" s="252"/>
      <c r="AL884" s="252"/>
      <c r="AM884" s="252"/>
      <c r="AN884" s="252"/>
      <c r="AO884" s="252"/>
      <c r="AP884" s="252"/>
      <c r="AQ884" s="252"/>
    </row>
    <row r="885" spans="1:43">
      <c r="A885" s="291" t="s">
        <v>3289</v>
      </c>
      <c r="B885" s="249"/>
      <c r="C885" s="254"/>
    </row>
    <row r="886" spans="1:43">
      <c r="A886" s="291">
        <v>9781776541027</v>
      </c>
      <c r="B886" s="249" t="s">
        <v>3290</v>
      </c>
      <c r="C886" s="254">
        <v>995</v>
      </c>
    </row>
    <row r="887" spans="1:43">
      <c r="A887" s="289"/>
      <c r="B887" s="250"/>
      <c r="C887" s="251"/>
      <c r="D887" s="252"/>
      <c r="E887" s="280"/>
      <c r="F887" s="252"/>
      <c r="G887" s="280"/>
      <c r="H887" s="252"/>
      <c r="I887" s="252"/>
      <c r="J887" s="252"/>
      <c r="K887" s="252"/>
      <c r="L887" s="252"/>
      <c r="M887" s="252"/>
      <c r="N887" s="252"/>
      <c r="O887" s="252"/>
      <c r="P887" s="252"/>
      <c r="Q887" s="252"/>
      <c r="R887" s="252"/>
      <c r="S887" s="252"/>
      <c r="T887" s="252"/>
      <c r="U887" s="252"/>
      <c r="V887" s="252"/>
      <c r="W887" s="252"/>
      <c r="X887" s="252"/>
      <c r="Y887" s="252"/>
      <c r="Z887" s="252"/>
      <c r="AA887" s="252"/>
      <c r="AB887" s="252"/>
      <c r="AC887" s="252"/>
      <c r="AD887" s="252"/>
      <c r="AE887" s="252"/>
      <c r="AF887" s="252"/>
      <c r="AG887" s="252"/>
      <c r="AH887" s="252"/>
      <c r="AI887" s="252"/>
      <c r="AJ887" s="252"/>
      <c r="AK887" s="252"/>
      <c r="AL887" s="252"/>
      <c r="AM887" s="252"/>
      <c r="AN887" s="252"/>
      <c r="AO887" s="252"/>
      <c r="AP887" s="252"/>
      <c r="AQ887" s="252"/>
    </row>
    <row r="888" spans="1:43" ht="11.25" customHeight="1">
      <c r="A888" s="296">
        <v>9781776540372</v>
      </c>
      <c r="B888" s="221" t="s">
        <v>3291</v>
      </c>
      <c r="C888" s="226">
        <v>84.95</v>
      </c>
    </row>
    <row r="889" spans="1:43">
      <c r="A889" s="292">
        <v>9781776540235</v>
      </c>
      <c r="B889" s="213" t="s">
        <v>3292</v>
      </c>
      <c r="C889" s="225">
        <v>10.95</v>
      </c>
      <c r="E889" s="279"/>
      <c r="F889" s="211"/>
      <c r="G889" s="279"/>
      <c r="H889" s="211"/>
      <c r="I889" s="211"/>
      <c r="J889" s="211"/>
      <c r="K889" s="211"/>
      <c r="L889" s="211"/>
      <c r="M889" s="211"/>
      <c r="N889" s="211"/>
      <c r="O889" s="211"/>
      <c r="P889" s="211"/>
      <c r="Q889" s="211"/>
      <c r="R889" s="211"/>
      <c r="S889" s="211"/>
      <c r="T889" s="211"/>
      <c r="U889" s="211"/>
      <c r="V889" s="211"/>
      <c r="W889" s="211"/>
      <c r="X889" s="211"/>
      <c r="Y889" s="211"/>
      <c r="Z889" s="211"/>
      <c r="AA889" s="211"/>
      <c r="AB889" s="211"/>
      <c r="AC889" s="211"/>
      <c r="AD889" s="211"/>
      <c r="AE889" s="211"/>
      <c r="AF889" s="211"/>
      <c r="AG889" s="211"/>
      <c r="AH889" s="211"/>
      <c r="AI889" s="211"/>
      <c r="AJ889" s="211"/>
      <c r="AK889" s="211"/>
      <c r="AL889" s="211"/>
      <c r="AM889" s="211"/>
      <c r="AN889" s="211"/>
      <c r="AO889" s="211"/>
      <c r="AP889" s="211"/>
      <c r="AQ889" s="211"/>
    </row>
    <row r="890" spans="1:43">
      <c r="A890" s="292">
        <v>9781927197738</v>
      </c>
      <c r="B890" s="213" t="s">
        <v>3293</v>
      </c>
      <c r="C890" s="225">
        <v>10.95</v>
      </c>
      <c r="E890" s="279"/>
      <c r="F890" s="211"/>
      <c r="G890" s="279"/>
      <c r="H890" s="211"/>
      <c r="I890" s="211"/>
      <c r="J890" s="211"/>
      <c r="K890" s="211"/>
      <c r="L890" s="211"/>
      <c r="M890" s="211"/>
      <c r="N890" s="211"/>
      <c r="O890" s="211"/>
      <c r="P890" s="211"/>
      <c r="Q890" s="211"/>
      <c r="R890" s="211"/>
      <c r="S890" s="211"/>
      <c r="T890" s="211"/>
      <c r="U890" s="211"/>
      <c r="V890" s="211"/>
      <c r="W890" s="211"/>
      <c r="X890" s="211"/>
      <c r="Y890" s="211"/>
      <c r="Z890" s="211"/>
      <c r="AA890" s="211"/>
      <c r="AB890" s="211"/>
      <c r="AC890" s="211"/>
      <c r="AD890" s="211"/>
      <c r="AE890" s="211"/>
      <c r="AF890" s="211"/>
      <c r="AG890" s="211"/>
      <c r="AH890" s="211"/>
      <c r="AI890" s="211"/>
      <c r="AJ890" s="211"/>
      <c r="AK890" s="211"/>
      <c r="AL890" s="211"/>
      <c r="AM890" s="211"/>
      <c r="AN890" s="211"/>
      <c r="AO890" s="211"/>
      <c r="AP890" s="211"/>
      <c r="AQ890" s="211"/>
    </row>
    <row r="891" spans="1:43">
      <c r="A891" s="292">
        <v>9781877506796</v>
      </c>
      <c r="B891" s="213" t="s">
        <v>3294</v>
      </c>
      <c r="C891" s="225">
        <v>10.95</v>
      </c>
      <c r="E891" s="279"/>
      <c r="F891" s="211"/>
      <c r="G891" s="279"/>
      <c r="H891" s="211"/>
      <c r="I891" s="211"/>
      <c r="J891" s="211"/>
      <c r="K891" s="211"/>
      <c r="L891" s="211"/>
      <c r="M891" s="211"/>
      <c r="N891" s="211"/>
      <c r="O891" s="211"/>
      <c r="P891" s="211"/>
      <c r="Q891" s="211"/>
      <c r="R891" s="211"/>
      <c r="S891" s="211"/>
      <c r="T891" s="211"/>
      <c r="U891" s="211"/>
      <c r="V891" s="211"/>
      <c r="W891" s="211"/>
      <c r="X891" s="211"/>
      <c r="Y891" s="211"/>
      <c r="Z891" s="211"/>
      <c r="AA891" s="211"/>
      <c r="AB891" s="211"/>
      <c r="AC891" s="211"/>
      <c r="AD891" s="211"/>
      <c r="AE891" s="211"/>
      <c r="AF891" s="211"/>
      <c r="AG891" s="211"/>
      <c r="AH891" s="211"/>
      <c r="AI891" s="211"/>
      <c r="AJ891" s="211"/>
      <c r="AK891" s="211"/>
      <c r="AL891" s="211"/>
      <c r="AM891" s="211"/>
      <c r="AN891" s="211"/>
      <c r="AO891" s="211"/>
      <c r="AP891" s="211"/>
      <c r="AQ891" s="211"/>
    </row>
    <row r="892" spans="1:43">
      <c r="A892" s="292">
        <v>9781927197745</v>
      </c>
      <c r="B892" s="213" t="s">
        <v>3295</v>
      </c>
      <c r="C892" s="225">
        <v>10.95</v>
      </c>
      <c r="E892" s="279"/>
      <c r="F892" s="211"/>
      <c r="G892" s="279"/>
      <c r="H892" s="211"/>
      <c r="I892" s="211"/>
      <c r="J892" s="211"/>
      <c r="K892" s="211"/>
      <c r="L892" s="211"/>
      <c r="M892" s="211"/>
      <c r="N892" s="211"/>
      <c r="O892" s="211"/>
      <c r="P892" s="211"/>
      <c r="Q892" s="211"/>
      <c r="R892" s="211"/>
      <c r="S892" s="211"/>
      <c r="T892" s="211"/>
      <c r="U892" s="211"/>
      <c r="V892" s="211"/>
      <c r="W892" s="211"/>
      <c r="X892" s="211"/>
      <c r="Y892" s="211"/>
      <c r="Z892" s="211"/>
      <c r="AA892" s="211"/>
      <c r="AB892" s="211"/>
      <c r="AC892" s="211"/>
      <c r="AD892" s="211"/>
      <c r="AE892" s="211"/>
      <c r="AF892" s="211"/>
      <c r="AG892" s="211"/>
      <c r="AH892" s="211"/>
      <c r="AI892" s="211"/>
      <c r="AJ892" s="211"/>
      <c r="AK892" s="211"/>
      <c r="AL892" s="211"/>
      <c r="AM892" s="211"/>
      <c r="AN892" s="211"/>
      <c r="AO892" s="211"/>
      <c r="AP892" s="211"/>
      <c r="AQ892" s="211"/>
    </row>
    <row r="893" spans="1:43">
      <c r="A893" s="292">
        <v>9781927197479</v>
      </c>
      <c r="B893" s="213" t="s">
        <v>3296</v>
      </c>
      <c r="C893" s="225">
        <v>10.95</v>
      </c>
      <c r="E893" s="279"/>
      <c r="F893" s="211"/>
      <c r="G893" s="279"/>
      <c r="H893" s="211"/>
      <c r="I893" s="211"/>
      <c r="J893" s="211"/>
      <c r="K893" s="211"/>
      <c r="L893" s="211"/>
      <c r="M893" s="211"/>
      <c r="N893" s="211"/>
      <c r="O893" s="211"/>
      <c r="P893" s="211"/>
      <c r="Q893" s="211"/>
      <c r="R893" s="211"/>
      <c r="S893" s="211"/>
      <c r="T893" s="211"/>
      <c r="U893" s="211"/>
      <c r="V893" s="211"/>
      <c r="W893" s="211"/>
      <c r="X893" s="211"/>
      <c r="Y893" s="211"/>
      <c r="Z893" s="211"/>
      <c r="AA893" s="211"/>
      <c r="AB893" s="211"/>
      <c r="AC893" s="211"/>
      <c r="AD893" s="211"/>
      <c r="AE893" s="211"/>
      <c r="AF893" s="211"/>
      <c r="AG893" s="211"/>
      <c r="AH893" s="211"/>
      <c r="AI893" s="211"/>
      <c r="AJ893" s="211"/>
      <c r="AK893" s="211"/>
      <c r="AL893" s="211"/>
      <c r="AM893" s="211"/>
      <c r="AN893" s="211"/>
      <c r="AO893" s="211"/>
      <c r="AP893" s="211"/>
      <c r="AQ893" s="211"/>
    </row>
    <row r="894" spans="1:43">
      <c r="A894" s="292">
        <v>9781776540242</v>
      </c>
      <c r="B894" s="213" t="s">
        <v>3297</v>
      </c>
      <c r="C894" s="225">
        <v>10.95</v>
      </c>
      <c r="E894" s="279"/>
      <c r="F894" s="211"/>
      <c r="G894" s="279"/>
      <c r="H894" s="211"/>
      <c r="I894" s="211"/>
      <c r="J894" s="211"/>
      <c r="K894" s="211"/>
      <c r="L894" s="211"/>
      <c r="M894" s="211"/>
      <c r="N894" s="211"/>
      <c r="O894" s="211"/>
      <c r="P894" s="211"/>
      <c r="Q894" s="211"/>
      <c r="R894" s="211"/>
      <c r="S894" s="211"/>
      <c r="T894" s="211"/>
      <c r="U894" s="211"/>
      <c r="V894" s="211"/>
      <c r="W894" s="211"/>
      <c r="X894" s="211"/>
      <c r="Y894" s="211"/>
      <c r="Z894" s="211"/>
      <c r="AA894" s="211"/>
      <c r="AB894" s="211"/>
      <c r="AC894" s="211"/>
      <c r="AD894" s="211"/>
      <c r="AE894" s="211"/>
      <c r="AF894" s="211"/>
      <c r="AG894" s="211"/>
      <c r="AH894" s="211"/>
      <c r="AI894" s="211"/>
      <c r="AJ894" s="211"/>
      <c r="AK894" s="211"/>
      <c r="AL894" s="211"/>
      <c r="AM894" s="211"/>
      <c r="AN894" s="211"/>
      <c r="AO894" s="211"/>
      <c r="AP894" s="211"/>
      <c r="AQ894" s="211"/>
    </row>
    <row r="895" spans="1:43">
      <c r="A895" s="292">
        <v>9781927197387</v>
      </c>
      <c r="B895" s="213" t="s">
        <v>3298</v>
      </c>
      <c r="C895" s="225">
        <v>10.95</v>
      </c>
      <c r="E895" s="279"/>
      <c r="F895" s="211"/>
      <c r="G895" s="279"/>
      <c r="H895" s="211"/>
      <c r="I895" s="211"/>
      <c r="J895" s="211"/>
      <c r="K895" s="211"/>
      <c r="L895" s="211"/>
      <c r="M895" s="211"/>
      <c r="N895" s="211"/>
      <c r="O895" s="211"/>
      <c r="P895" s="211"/>
      <c r="Q895" s="211"/>
      <c r="R895" s="211"/>
      <c r="S895" s="211"/>
      <c r="T895" s="211"/>
      <c r="U895" s="211"/>
      <c r="V895" s="211"/>
      <c r="W895" s="211"/>
      <c r="X895" s="211"/>
      <c r="Y895" s="211"/>
      <c r="Z895" s="211"/>
      <c r="AA895" s="211"/>
      <c r="AB895" s="211"/>
      <c r="AC895" s="211"/>
      <c r="AD895" s="211"/>
      <c r="AE895" s="211"/>
      <c r="AF895" s="211"/>
      <c r="AG895" s="211"/>
      <c r="AH895" s="211"/>
      <c r="AI895" s="211"/>
      <c r="AJ895" s="211"/>
      <c r="AK895" s="211"/>
      <c r="AL895" s="211"/>
      <c r="AM895" s="211"/>
      <c r="AN895" s="211"/>
      <c r="AO895" s="211"/>
      <c r="AP895" s="211"/>
      <c r="AQ895" s="211"/>
    </row>
    <row r="896" spans="1:43">
      <c r="A896" s="293">
        <v>9781877506789</v>
      </c>
      <c r="B896" s="219" t="s">
        <v>3299</v>
      </c>
      <c r="C896" s="225">
        <v>10.95</v>
      </c>
      <c r="E896" s="279"/>
      <c r="F896" s="211"/>
      <c r="G896" s="279"/>
      <c r="H896" s="211"/>
      <c r="I896" s="211"/>
      <c r="J896" s="211"/>
      <c r="K896" s="211"/>
      <c r="L896" s="211"/>
      <c r="M896" s="211"/>
      <c r="N896" s="211"/>
      <c r="O896" s="211"/>
      <c r="P896" s="211"/>
      <c r="Q896" s="211"/>
      <c r="R896" s="211"/>
      <c r="S896" s="211"/>
      <c r="T896" s="211"/>
      <c r="U896" s="211"/>
      <c r="V896" s="211"/>
      <c r="W896" s="211"/>
      <c r="X896" s="211"/>
      <c r="Y896" s="211"/>
      <c r="Z896" s="211"/>
      <c r="AA896" s="211"/>
      <c r="AB896" s="211"/>
      <c r="AC896" s="211"/>
      <c r="AD896" s="211"/>
      <c r="AE896" s="211"/>
      <c r="AF896" s="211"/>
      <c r="AG896" s="211"/>
      <c r="AH896" s="211"/>
      <c r="AI896" s="211"/>
      <c r="AJ896" s="211"/>
      <c r="AK896" s="211"/>
      <c r="AL896" s="211"/>
      <c r="AM896" s="211"/>
      <c r="AN896" s="211"/>
      <c r="AO896" s="211"/>
      <c r="AP896" s="211"/>
      <c r="AQ896" s="211"/>
    </row>
    <row r="897" spans="1:43">
      <c r="A897" s="289"/>
      <c r="B897" s="250"/>
      <c r="C897" s="251"/>
      <c r="D897" s="252"/>
      <c r="E897" s="280"/>
      <c r="F897" s="252"/>
      <c r="G897" s="280"/>
      <c r="H897" s="252"/>
      <c r="I897" s="252"/>
      <c r="J897" s="252"/>
      <c r="K897" s="252"/>
      <c r="L897" s="252"/>
      <c r="M897" s="252"/>
      <c r="N897" s="252"/>
      <c r="O897" s="252"/>
      <c r="P897" s="252"/>
      <c r="Q897" s="252"/>
      <c r="R897" s="252"/>
      <c r="S897" s="252"/>
      <c r="T897" s="252"/>
      <c r="U897" s="252"/>
      <c r="V897" s="252"/>
      <c r="W897" s="252"/>
      <c r="X897" s="252"/>
      <c r="Y897" s="252"/>
      <c r="Z897" s="252"/>
      <c r="AA897" s="252"/>
      <c r="AB897" s="252"/>
      <c r="AC897" s="252"/>
      <c r="AD897" s="252"/>
      <c r="AE897" s="252"/>
      <c r="AF897" s="252"/>
      <c r="AG897" s="252"/>
      <c r="AH897" s="252"/>
      <c r="AI897" s="252"/>
      <c r="AJ897" s="252"/>
      <c r="AK897" s="252"/>
      <c r="AL897" s="252"/>
      <c r="AM897" s="252"/>
      <c r="AN897" s="252"/>
      <c r="AO897" s="252"/>
      <c r="AP897" s="252"/>
      <c r="AQ897" s="252"/>
    </row>
    <row r="898" spans="1:43" ht="11.25" customHeight="1">
      <c r="A898" s="296">
        <v>9781776540389</v>
      </c>
      <c r="B898" s="221" t="s">
        <v>3300</v>
      </c>
      <c r="C898" s="226">
        <v>84.95</v>
      </c>
    </row>
    <row r="899" spans="1:43">
      <c r="A899" s="292">
        <v>9781927197714</v>
      </c>
      <c r="B899" s="213" t="s">
        <v>3301</v>
      </c>
      <c r="C899" s="225">
        <v>10.95</v>
      </c>
      <c r="E899" s="279"/>
      <c r="F899" s="211"/>
      <c r="G899" s="279"/>
      <c r="H899" s="211"/>
      <c r="I899" s="211"/>
      <c r="J899" s="211"/>
      <c r="K899" s="211"/>
      <c r="L899" s="211"/>
      <c r="M899" s="211"/>
      <c r="N899" s="211"/>
      <c r="O899" s="211"/>
      <c r="P899" s="211"/>
      <c r="Q899" s="211"/>
      <c r="R899" s="211"/>
      <c r="S899" s="211"/>
      <c r="T899" s="211"/>
      <c r="U899" s="211"/>
      <c r="V899" s="211"/>
      <c r="W899" s="211"/>
      <c r="X899" s="211"/>
      <c r="Y899" s="211"/>
      <c r="Z899" s="211"/>
      <c r="AA899" s="211"/>
      <c r="AB899" s="211"/>
      <c r="AC899" s="211"/>
      <c r="AD899" s="211"/>
      <c r="AE899" s="211"/>
      <c r="AF899" s="211"/>
      <c r="AG899" s="211"/>
      <c r="AH899" s="211"/>
      <c r="AI899" s="211"/>
      <c r="AJ899" s="211"/>
      <c r="AK899" s="211"/>
      <c r="AL899" s="211"/>
      <c r="AM899" s="211"/>
      <c r="AN899" s="211"/>
      <c r="AO899" s="211"/>
      <c r="AP899" s="211"/>
      <c r="AQ899" s="211"/>
    </row>
    <row r="900" spans="1:43">
      <c r="A900" s="292">
        <v>9781776540228</v>
      </c>
      <c r="B900" s="213" t="s">
        <v>3302</v>
      </c>
      <c r="C900" s="225">
        <v>10.95</v>
      </c>
      <c r="E900" s="279"/>
      <c r="F900" s="211"/>
      <c r="G900" s="279"/>
      <c r="H900" s="211"/>
      <c r="I900" s="211"/>
      <c r="J900" s="211"/>
      <c r="K900" s="211"/>
      <c r="L900" s="211"/>
      <c r="M900" s="211"/>
      <c r="N900" s="211"/>
      <c r="O900" s="211"/>
      <c r="P900" s="211"/>
      <c r="Q900" s="211"/>
      <c r="R900" s="211"/>
      <c r="S900" s="211"/>
      <c r="T900" s="211"/>
      <c r="U900" s="211"/>
      <c r="V900" s="211"/>
      <c r="W900" s="211"/>
      <c r="X900" s="211"/>
      <c r="Y900" s="211"/>
      <c r="Z900" s="211"/>
      <c r="AA900" s="211"/>
      <c r="AB900" s="211"/>
      <c r="AC900" s="211"/>
      <c r="AD900" s="211"/>
      <c r="AE900" s="211"/>
      <c r="AF900" s="211"/>
      <c r="AG900" s="211"/>
      <c r="AH900" s="211"/>
      <c r="AI900" s="211"/>
      <c r="AJ900" s="211"/>
      <c r="AK900" s="211"/>
      <c r="AL900" s="211"/>
      <c r="AM900" s="211"/>
      <c r="AN900" s="211"/>
      <c r="AO900" s="211"/>
      <c r="AP900" s="211"/>
      <c r="AQ900" s="211"/>
    </row>
    <row r="901" spans="1:43">
      <c r="A901" s="292">
        <v>9781927197721</v>
      </c>
      <c r="B901" s="213" t="s">
        <v>3303</v>
      </c>
      <c r="C901" s="225">
        <v>10.95</v>
      </c>
      <c r="E901" s="279"/>
      <c r="F901" s="211"/>
      <c r="G901" s="279"/>
      <c r="H901" s="211"/>
      <c r="I901" s="211"/>
      <c r="J901" s="211"/>
      <c r="K901" s="211"/>
      <c r="L901" s="211"/>
      <c r="M901" s="211"/>
      <c r="N901" s="211"/>
      <c r="O901" s="211"/>
      <c r="P901" s="211"/>
      <c r="Q901" s="211"/>
      <c r="R901" s="211"/>
      <c r="S901" s="211"/>
      <c r="T901" s="211"/>
      <c r="U901" s="211"/>
      <c r="V901" s="211"/>
      <c r="W901" s="211"/>
      <c r="X901" s="211"/>
      <c r="Y901" s="211"/>
      <c r="Z901" s="211"/>
      <c r="AA901" s="211"/>
      <c r="AB901" s="211"/>
      <c r="AC901" s="211"/>
      <c r="AD901" s="211"/>
      <c r="AE901" s="211"/>
      <c r="AF901" s="211"/>
      <c r="AG901" s="211"/>
      <c r="AH901" s="211"/>
      <c r="AI901" s="211"/>
      <c r="AJ901" s="211"/>
      <c r="AK901" s="211"/>
      <c r="AL901" s="211"/>
      <c r="AM901" s="211"/>
      <c r="AN901" s="211"/>
      <c r="AO901" s="211"/>
      <c r="AP901" s="211"/>
      <c r="AQ901" s="211"/>
    </row>
    <row r="902" spans="1:43">
      <c r="A902" s="292">
        <v>9781877506772</v>
      </c>
      <c r="B902" s="213" t="s">
        <v>3304</v>
      </c>
      <c r="C902" s="225">
        <v>10.95</v>
      </c>
      <c r="E902" s="279"/>
      <c r="F902" s="211"/>
      <c r="G902" s="279"/>
      <c r="H902" s="211"/>
      <c r="I902" s="211"/>
      <c r="J902" s="211"/>
      <c r="K902" s="211"/>
      <c r="L902" s="211"/>
      <c r="M902" s="211"/>
      <c r="N902" s="211"/>
      <c r="O902" s="211"/>
      <c r="P902" s="211"/>
      <c r="Q902" s="211"/>
      <c r="R902" s="211"/>
      <c r="S902" s="211"/>
      <c r="T902" s="211"/>
      <c r="U902" s="211"/>
      <c r="V902" s="211"/>
      <c r="W902" s="211"/>
      <c r="X902" s="211"/>
      <c r="Y902" s="211"/>
      <c r="Z902" s="211"/>
      <c r="AA902" s="211"/>
      <c r="AB902" s="211"/>
      <c r="AC902" s="211"/>
      <c r="AD902" s="211"/>
      <c r="AE902" s="211"/>
      <c r="AF902" s="211"/>
      <c r="AG902" s="211"/>
      <c r="AH902" s="211"/>
      <c r="AI902" s="211"/>
      <c r="AJ902" s="211"/>
      <c r="AK902" s="211"/>
      <c r="AL902" s="211"/>
      <c r="AM902" s="211"/>
      <c r="AN902" s="211"/>
      <c r="AO902" s="211"/>
      <c r="AP902" s="211"/>
      <c r="AQ902" s="211"/>
    </row>
    <row r="903" spans="1:43">
      <c r="A903" s="292">
        <v>9781927197363</v>
      </c>
      <c r="B903" s="213" t="s">
        <v>3305</v>
      </c>
      <c r="C903" s="225">
        <v>10.95</v>
      </c>
      <c r="E903" s="279"/>
      <c r="F903" s="211"/>
      <c r="G903" s="279"/>
      <c r="H903" s="211"/>
      <c r="I903" s="211"/>
      <c r="J903" s="211"/>
      <c r="K903" s="211"/>
      <c r="L903" s="211"/>
      <c r="M903" s="211"/>
      <c r="N903" s="211"/>
      <c r="O903" s="211"/>
      <c r="P903" s="211"/>
      <c r="Q903" s="211"/>
      <c r="R903" s="211"/>
      <c r="S903" s="211"/>
      <c r="T903" s="211"/>
      <c r="U903" s="211"/>
      <c r="V903" s="211"/>
      <c r="W903" s="211"/>
      <c r="X903" s="211"/>
      <c r="Y903" s="211"/>
      <c r="Z903" s="211"/>
      <c r="AA903" s="211"/>
      <c r="AB903" s="211"/>
      <c r="AC903" s="211"/>
      <c r="AD903" s="211"/>
      <c r="AE903" s="211"/>
      <c r="AF903" s="211"/>
      <c r="AG903" s="211"/>
      <c r="AH903" s="211"/>
      <c r="AI903" s="211"/>
      <c r="AJ903" s="211"/>
      <c r="AK903" s="211"/>
      <c r="AL903" s="211"/>
      <c r="AM903" s="211"/>
      <c r="AN903" s="211"/>
      <c r="AO903" s="211"/>
      <c r="AP903" s="211"/>
      <c r="AQ903" s="211"/>
    </row>
    <row r="904" spans="1:43">
      <c r="A904" s="292">
        <v>9781927197370</v>
      </c>
      <c r="B904" s="213" t="s">
        <v>3306</v>
      </c>
      <c r="C904" s="225">
        <v>10.95</v>
      </c>
      <c r="E904" s="279"/>
      <c r="F904" s="211"/>
      <c r="G904" s="279"/>
      <c r="H904" s="211"/>
      <c r="I904" s="211"/>
      <c r="J904" s="211"/>
      <c r="K904" s="211"/>
      <c r="L904" s="211"/>
      <c r="M904" s="211"/>
      <c r="N904" s="211"/>
      <c r="O904" s="211"/>
      <c r="P904" s="211"/>
      <c r="Q904" s="211"/>
      <c r="R904" s="211"/>
      <c r="S904" s="211"/>
      <c r="T904" s="211"/>
      <c r="U904" s="211"/>
      <c r="V904" s="211"/>
      <c r="W904" s="211"/>
      <c r="X904" s="211"/>
      <c r="Y904" s="211"/>
      <c r="Z904" s="211"/>
      <c r="AA904" s="211"/>
      <c r="AB904" s="211"/>
      <c r="AC904" s="211"/>
      <c r="AD904" s="211"/>
      <c r="AE904" s="211"/>
      <c r="AF904" s="211"/>
      <c r="AG904" s="211"/>
      <c r="AH904" s="211"/>
      <c r="AI904" s="211"/>
      <c r="AJ904" s="211"/>
      <c r="AK904" s="211"/>
      <c r="AL904" s="211"/>
      <c r="AM904" s="211"/>
      <c r="AN904" s="211"/>
      <c r="AO904" s="211"/>
      <c r="AP904" s="211"/>
      <c r="AQ904" s="211"/>
    </row>
    <row r="905" spans="1:43">
      <c r="A905" s="292">
        <v>9781776540211</v>
      </c>
      <c r="B905" s="213" t="s">
        <v>3307</v>
      </c>
      <c r="C905" s="225">
        <v>10.95</v>
      </c>
      <c r="E905" s="279"/>
      <c r="F905" s="211"/>
      <c r="G905" s="279"/>
      <c r="H905" s="211"/>
      <c r="I905" s="211"/>
      <c r="J905" s="211"/>
      <c r="K905" s="211"/>
      <c r="L905" s="211"/>
      <c r="M905" s="211"/>
      <c r="N905" s="211"/>
      <c r="O905" s="211"/>
      <c r="P905" s="211"/>
      <c r="Q905" s="211"/>
      <c r="R905" s="211"/>
      <c r="S905" s="211"/>
      <c r="T905" s="211"/>
      <c r="U905" s="211"/>
      <c r="V905" s="211"/>
      <c r="W905" s="211"/>
      <c r="X905" s="211"/>
      <c r="Y905" s="211"/>
      <c r="Z905" s="211"/>
      <c r="AA905" s="211"/>
      <c r="AB905" s="211"/>
      <c r="AC905" s="211"/>
      <c r="AD905" s="211"/>
      <c r="AE905" s="211"/>
      <c r="AF905" s="211"/>
      <c r="AG905" s="211"/>
      <c r="AH905" s="211"/>
      <c r="AI905" s="211"/>
      <c r="AJ905" s="211"/>
      <c r="AK905" s="211"/>
      <c r="AL905" s="211"/>
      <c r="AM905" s="211"/>
      <c r="AN905" s="211"/>
      <c r="AO905" s="211"/>
      <c r="AP905" s="211"/>
      <c r="AQ905" s="211"/>
    </row>
    <row r="906" spans="1:43">
      <c r="A906" s="293">
        <v>9781877506765</v>
      </c>
      <c r="B906" s="219" t="s">
        <v>3308</v>
      </c>
      <c r="C906" s="225">
        <v>10.95</v>
      </c>
      <c r="E906" s="279"/>
      <c r="F906" s="211"/>
      <c r="G906" s="279"/>
      <c r="H906" s="211"/>
      <c r="I906" s="211"/>
      <c r="J906" s="211"/>
      <c r="K906" s="211"/>
      <c r="L906" s="211"/>
      <c r="M906" s="211"/>
      <c r="N906" s="211"/>
      <c r="O906" s="211"/>
      <c r="P906" s="211"/>
      <c r="Q906" s="211"/>
      <c r="R906" s="211"/>
      <c r="S906" s="211"/>
      <c r="T906" s="211"/>
      <c r="U906" s="211"/>
      <c r="V906" s="211"/>
      <c r="W906" s="211"/>
      <c r="X906" s="211"/>
      <c r="Y906" s="211"/>
      <c r="Z906" s="211"/>
      <c r="AA906" s="211"/>
      <c r="AB906" s="211"/>
      <c r="AC906" s="211"/>
      <c r="AD906" s="211"/>
      <c r="AE906" s="211"/>
      <c r="AF906" s="211"/>
      <c r="AG906" s="211"/>
      <c r="AH906" s="211"/>
      <c r="AI906" s="211"/>
      <c r="AJ906" s="211"/>
      <c r="AK906" s="211"/>
      <c r="AL906" s="211"/>
      <c r="AM906" s="211"/>
      <c r="AN906" s="211"/>
      <c r="AO906" s="211"/>
      <c r="AP906" s="211"/>
      <c r="AQ906" s="211"/>
    </row>
    <row r="907" spans="1:43">
      <c r="A907" s="289"/>
      <c r="B907" s="250"/>
      <c r="C907" s="251"/>
      <c r="D907" s="252"/>
      <c r="E907" s="280"/>
      <c r="F907" s="252"/>
      <c r="G907" s="280"/>
      <c r="H907" s="252"/>
      <c r="I907" s="252"/>
      <c r="J907" s="252"/>
      <c r="K907" s="252"/>
      <c r="L907" s="252"/>
      <c r="M907" s="252"/>
      <c r="N907" s="252"/>
      <c r="O907" s="252"/>
      <c r="P907" s="252"/>
      <c r="Q907" s="252"/>
      <c r="R907" s="252"/>
      <c r="S907" s="252"/>
      <c r="T907" s="252"/>
      <c r="U907" s="252"/>
      <c r="V907" s="252"/>
      <c r="W907" s="252"/>
      <c r="X907" s="252"/>
      <c r="Y907" s="252"/>
      <c r="Z907" s="252"/>
      <c r="AA907" s="252"/>
      <c r="AB907" s="252"/>
      <c r="AC907" s="252"/>
      <c r="AD907" s="252"/>
      <c r="AE907" s="252"/>
      <c r="AF907" s="252"/>
      <c r="AG907" s="252"/>
      <c r="AH907" s="252"/>
      <c r="AI907" s="252"/>
      <c r="AJ907" s="252"/>
      <c r="AK907" s="252"/>
      <c r="AL907" s="252"/>
      <c r="AM907" s="252"/>
      <c r="AN907" s="252"/>
      <c r="AO907" s="252"/>
      <c r="AP907" s="252"/>
      <c r="AQ907" s="252"/>
    </row>
    <row r="908" spans="1:43">
      <c r="A908" s="291" t="s">
        <v>3309</v>
      </c>
      <c r="B908" s="249"/>
      <c r="C908" s="254"/>
    </row>
    <row r="909" spans="1:43">
      <c r="A909" s="291">
        <v>9781776541508</v>
      </c>
      <c r="B909" s="249" t="s">
        <v>3310</v>
      </c>
      <c r="C909" s="254">
        <v>995</v>
      </c>
    </row>
    <row r="910" spans="1:43">
      <c r="A910" s="289"/>
      <c r="B910" s="250"/>
      <c r="C910" s="251"/>
      <c r="D910" s="252"/>
      <c r="E910" s="280"/>
      <c r="F910" s="252"/>
      <c r="G910" s="280"/>
      <c r="H910" s="252"/>
      <c r="I910" s="252"/>
      <c r="J910" s="252"/>
      <c r="K910" s="252"/>
      <c r="L910" s="252"/>
      <c r="M910" s="252"/>
      <c r="N910" s="252"/>
      <c r="O910" s="252"/>
      <c r="P910" s="252"/>
      <c r="Q910" s="252"/>
      <c r="R910" s="252"/>
      <c r="S910" s="252"/>
      <c r="T910" s="252"/>
      <c r="U910" s="252"/>
      <c r="V910" s="252"/>
      <c r="W910" s="252"/>
      <c r="X910" s="252"/>
      <c r="Y910" s="252"/>
      <c r="Z910" s="252"/>
      <c r="AA910" s="252"/>
      <c r="AB910" s="252"/>
      <c r="AC910" s="252"/>
      <c r="AD910" s="252"/>
      <c r="AE910" s="252"/>
      <c r="AF910" s="252"/>
      <c r="AG910" s="252"/>
      <c r="AH910" s="252"/>
      <c r="AI910" s="252"/>
      <c r="AJ910" s="252"/>
      <c r="AK910" s="252"/>
      <c r="AL910" s="252"/>
      <c r="AM910" s="252"/>
      <c r="AN910" s="252"/>
      <c r="AO910" s="252"/>
      <c r="AP910" s="252"/>
      <c r="AQ910" s="252"/>
    </row>
    <row r="911" spans="1:43" ht="11.25" customHeight="1">
      <c r="A911" s="296">
        <v>9781776540396</v>
      </c>
      <c r="B911" s="221" t="s">
        <v>3311</v>
      </c>
      <c r="C911" s="226">
        <v>84.95</v>
      </c>
    </row>
    <row r="912" spans="1:43">
      <c r="A912" s="292">
        <v>9781877506826</v>
      </c>
      <c r="B912" s="213" t="s">
        <v>3312</v>
      </c>
      <c r="C912" s="225">
        <v>10.95</v>
      </c>
      <c r="E912" s="279"/>
      <c r="F912" s="211"/>
      <c r="G912" s="279"/>
      <c r="H912" s="211"/>
      <c r="I912" s="211"/>
      <c r="J912" s="211"/>
      <c r="K912" s="211"/>
      <c r="L912" s="211"/>
      <c r="M912" s="211"/>
      <c r="N912" s="211"/>
      <c r="O912" s="211"/>
      <c r="P912" s="211"/>
      <c r="Q912" s="211"/>
      <c r="R912" s="211"/>
      <c r="S912" s="211"/>
      <c r="T912" s="211"/>
      <c r="U912" s="211"/>
      <c r="V912" s="211"/>
      <c r="W912" s="211"/>
      <c r="X912" s="211"/>
      <c r="Y912" s="211"/>
      <c r="Z912" s="211"/>
      <c r="AA912" s="211"/>
      <c r="AB912" s="211"/>
      <c r="AC912" s="211"/>
      <c r="AD912" s="211"/>
      <c r="AE912" s="211"/>
      <c r="AF912" s="211"/>
      <c r="AG912" s="211"/>
      <c r="AH912" s="211"/>
      <c r="AI912" s="211"/>
      <c r="AJ912" s="211"/>
      <c r="AK912" s="211"/>
      <c r="AL912" s="211"/>
      <c r="AM912" s="211"/>
      <c r="AN912" s="211"/>
      <c r="AO912" s="211"/>
      <c r="AP912" s="211"/>
      <c r="AQ912" s="211"/>
    </row>
    <row r="913" spans="1:43">
      <c r="A913" s="292">
        <v>9781877506833</v>
      </c>
      <c r="B913" s="213" t="s">
        <v>3313</v>
      </c>
      <c r="C913" s="225">
        <v>10.95</v>
      </c>
      <c r="E913" s="279"/>
      <c r="F913" s="211"/>
      <c r="G913" s="279"/>
      <c r="H913" s="211"/>
      <c r="I913" s="211"/>
      <c r="J913" s="211"/>
      <c r="K913" s="211"/>
      <c r="L913" s="211"/>
      <c r="M913" s="211"/>
      <c r="N913" s="211"/>
      <c r="O913" s="211"/>
      <c r="P913" s="211"/>
      <c r="Q913" s="211"/>
      <c r="R913" s="211"/>
      <c r="S913" s="211"/>
      <c r="T913" s="211"/>
      <c r="U913" s="211"/>
      <c r="V913" s="211"/>
      <c r="W913" s="211"/>
      <c r="X913" s="211"/>
      <c r="Y913" s="211"/>
      <c r="Z913" s="211"/>
      <c r="AA913" s="211"/>
      <c r="AB913" s="211"/>
      <c r="AC913" s="211"/>
      <c r="AD913" s="211"/>
      <c r="AE913" s="211"/>
      <c r="AF913" s="211"/>
      <c r="AG913" s="211"/>
      <c r="AH913" s="211"/>
      <c r="AI913" s="211"/>
      <c r="AJ913" s="211"/>
      <c r="AK913" s="211"/>
      <c r="AL913" s="211"/>
      <c r="AM913" s="211"/>
      <c r="AN913" s="211"/>
      <c r="AO913" s="211"/>
      <c r="AP913" s="211"/>
      <c r="AQ913" s="211"/>
    </row>
    <row r="914" spans="1:43">
      <c r="A914" s="292">
        <v>9781927197417</v>
      </c>
      <c r="B914" s="213" t="s">
        <v>3314</v>
      </c>
      <c r="C914" s="225">
        <v>10.95</v>
      </c>
      <c r="E914" s="279"/>
      <c r="F914" s="211"/>
      <c r="G914" s="279"/>
      <c r="H914" s="211"/>
      <c r="I914" s="211"/>
      <c r="J914" s="211"/>
      <c r="K914" s="211"/>
      <c r="L914" s="211"/>
      <c r="M914" s="211"/>
      <c r="N914" s="211"/>
      <c r="O914" s="211"/>
      <c r="P914" s="211"/>
      <c r="Q914" s="211"/>
      <c r="R914" s="211"/>
      <c r="S914" s="211"/>
      <c r="T914" s="211"/>
      <c r="U914" s="211"/>
      <c r="V914" s="211"/>
      <c r="W914" s="211"/>
      <c r="X914" s="211"/>
      <c r="Y914" s="211"/>
      <c r="Z914" s="211"/>
      <c r="AA914" s="211"/>
      <c r="AB914" s="211"/>
      <c r="AC914" s="211"/>
      <c r="AD914" s="211"/>
      <c r="AE914" s="211"/>
      <c r="AF914" s="211"/>
      <c r="AG914" s="211"/>
      <c r="AH914" s="211"/>
      <c r="AI914" s="211"/>
      <c r="AJ914" s="211"/>
      <c r="AK914" s="211"/>
      <c r="AL914" s="211"/>
      <c r="AM914" s="211"/>
      <c r="AN914" s="211"/>
      <c r="AO914" s="211"/>
      <c r="AP914" s="211"/>
      <c r="AQ914" s="211"/>
    </row>
    <row r="915" spans="1:43">
      <c r="A915" s="292">
        <v>9781927197424</v>
      </c>
      <c r="B915" s="213" t="s">
        <v>3315</v>
      </c>
      <c r="C915" s="225">
        <v>10.95</v>
      </c>
      <c r="E915" s="279"/>
      <c r="F915" s="211"/>
      <c r="G915" s="279"/>
      <c r="H915" s="211"/>
      <c r="I915" s="211"/>
      <c r="J915" s="211"/>
      <c r="K915" s="211"/>
      <c r="L915" s="211"/>
      <c r="M915" s="211"/>
      <c r="N915" s="211"/>
      <c r="O915" s="211"/>
      <c r="P915" s="211"/>
      <c r="Q915" s="211"/>
      <c r="R915" s="211"/>
      <c r="S915" s="211"/>
      <c r="T915" s="211"/>
      <c r="U915" s="211"/>
      <c r="V915" s="211"/>
      <c r="W915" s="211"/>
      <c r="X915" s="211"/>
      <c r="Y915" s="211"/>
      <c r="Z915" s="211"/>
      <c r="AA915" s="211"/>
      <c r="AB915" s="211"/>
      <c r="AC915" s="211"/>
      <c r="AD915" s="211"/>
      <c r="AE915" s="211"/>
      <c r="AF915" s="211"/>
      <c r="AG915" s="211"/>
      <c r="AH915" s="211"/>
      <c r="AI915" s="211"/>
      <c r="AJ915" s="211"/>
      <c r="AK915" s="211"/>
      <c r="AL915" s="211"/>
      <c r="AM915" s="211"/>
      <c r="AN915" s="211"/>
      <c r="AO915" s="211"/>
      <c r="AP915" s="211"/>
      <c r="AQ915" s="211"/>
    </row>
    <row r="916" spans="1:43">
      <c r="A916" s="292">
        <v>9781927197776</v>
      </c>
      <c r="B916" s="213" t="s">
        <v>3316</v>
      </c>
      <c r="C916" s="225">
        <v>10.95</v>
      </c>
      <c r="E916" s="279"/>
      <c r="F916" s="211"/>
      <c r="G916" s="279"/>
      <c r="H916" s="211"/>
      <c r="I916" s="211"/>
      <c r="J916" s="211"/>
      <c r="K916" s="211"/>
      <c r="L916" s="211"/>
      <c r="M916" s="211"/>
      <c r="N916" s="211"/>
      <c r="O916" s="211"/>
      <c r="P916" s="211"/>
      <c r="Q916" s="211"/>
      <c r="R916" s="211"/>
      <c r="S916" s="211"/>
      <c r="T916" s="211"/>
      <c r="U916" s="211"/>
      <c r="V916" s="211"/>
      <c r="W916" s="211"/>
      <c r="X916" s="211"/>
      <c r="Y916" s="211"/>
      <c r="Z916" s="211"/>
      <c r="AA916" s="211"/>
      <c r="AB916" s="211"/>
      <c r="AC916" s="211"/>
      <c r="AD916" s="211"/>
      <c r="AE916" s="211"/>
      <c r="AF916" s="211"/>
      <c r="AG916" s="211"/>
      <c r="AH916" s="211"/>
      <c r="AI916" s="211"/>
      <c r="AJ916" s="211"/>
      <c r="AK916" s="211"/>
      <c r="AL916" s="211"/>
      <c r="AM916" s="211"/>
      <c r="AN916" s="211"/>
      <c r="AO916" s="211"/>
      <c r="AP916" s="211"/>
      <c r="AQ916" s="211"/>
    </row>
    <row r="917" spans="1:43">
      <c r="A917" s="292">
        <v>9781927197783</v>
      </c>
      <c r="B917" s="213" t="s">
        <v>3317</v>
      </c>
      <c r="C917" s="225">
        <v>10.95</v>
      </c>
      <c r="E917" s="279"/>
      <c r="F917" s="211"/>
      <c r="G917" s="279"/>
      <c r="H917" s="211"/>
      <c r="I917" s="211"/>
      <c r="J917" s="211"/>
      <c r="K917" s="211"/>
      <c r="L917" s="211"/>
      <c r="M917" s="211"/>
      <c r="N917" s="211"/>
      <c r="O917" s="211"/>
      <c r="P917" s="211"/>
      <c r="Q917" s="211"/>
      <c r="R917" s="211"/>
      <c r="S917" s="211"/>
      <c r="T917" s="211"/>
      <c r="U917" s="211"/>
      <c r="V917" s="211"/>
      <c r="W917" s="211"/>
      <c r="X917" s="211"/>
      <c r="Y917" s="211"/>
      <c r="Z917" s="211"/>
      <c r="AA917" s="211"/>
      <c r="AB917" s="211"/>
      <c r="AC917" s="211"/>
      <c r="AD917" s="211"/>
      <c r="AE917" s="211"/>
      <c r="AF917" s="211"/>
      <c r="AG917" s="211"/>
      <c r="AH917" s="211"/>
      <c r="AI917" s="211"/>
      <c r="AJ917" s="211"/>
      <c r="AK917" s="211"/>
      <c r="AL917" s="211"/>
      <c r="AM917" s="211"/>
      <c r="AN917" s="211"/>
      <c r="AO917" s="211"/>
      <c r="AP917" s="211"/>
      <c r="AQ917" s="211"/>
    </row>
    <row r="918" spans="1:43">
      <c r="A918" s="292">
        <v>9781776540280</v>
      </c>
      <c r="B918" s="213" t="s">
        <v>3318</v>
      </c>
      <c r="C918" s="225">
        <v>10.95</v>
      </c>
      <c r="E918" s="279"/>
      <c r="F918" s="211"/>
      <c r="G918" s="279"/>
      <c r="H918" s="211"/>
      <c r="I918" s="211"/>
      <c r="J918" s="211"/>
      <c r="K918" s="211"/>
      <c r="L918" s="211"/>
      <c r="M918" s="211"/>
      <c r="N918" s="211"/>
      <c r="O918" s="211"/>
      <c r="P918" s="211"/>
      <c r="Q918" s="211"/>
      <c r="R918" s="211"/>
      <c r="S918" s="211"/>
      <c r="T918" s="211"/>
      <c r="U918" s="211"/>
      <c r="V918" s="211"/>
      <c r="W918" s="211"/>
      <c r="X918" s="211"/>
      <c r="Y918" s="211"/>
      <c r="Z918" s="211"/>
      <c r="AA918" s="211"/>
      <c r="AB918" s="211"/>
      <c r="AC918" s="211"/>
      <c r="AD918" s="211"/>
      <c r="AE918" s="211"/>
      <c r="AF918" s="211"/>
      <c r="AG918" s="211"/>
      <c r="AH918" s="211"/>
      <c r="AI918" s="211"/>
      <c r="AJ918" s="211"/>
      <c r="AK918" s="211"/>
      <c r="AL918" s="211"/>
      <c r="AM918" s="211"/>
      <c r="AN918" s="211"/>
      <c r="AO918" s="211"/>
      <c r="AP918" s="211"/>
      <c r="AQ918" s="211"/>
    </row>
    <row r="919" spans="1:43">
      <c r="A919" s="293">
        <v>9781776540297</v>
      </c>
      <c r="B919" s="219" t="s">
        <v>3319</v>
      </c>
      <c r="C919" s="225">
        <v>10.95</v>
      </c>
      <c r="E919" s="279"/>
      <c r="F919" s="211"/>
      <c r="G919" s="279"/>
      <c r="H919" s="211"/>
      <c r="I919" s="211"/>
      <c r="J919" s="211"/>
      <c r="K919" s="211"/>
      <c r="L919" s="211"/>
      <c r="M919" s="211"/>
      <c r="N919" s="211"/>
      <c r="O919" s="211"/>
      <c r="P919" s="211"/>
      <c r="Q919" s="211"/>
      <c r="R919" s="211"/>
      <c r="S919" s="211"/>
      <c r="T919" s="211"/>
      <c r="U919" s="211"/>
      <c r="V919" s="211"/>
      <c r="W919" s="211"/>
      <c r="X919" s="211"/>
      <c r="Y919" s="211"/>
      <c r="Z919" s="211"/>
      <c r="AA919" s="211"/>
      <c r="AB919" s="211"/>
      <c r="AC919" s="211"/>
      <c r="AD919" s="211"/>
      <c r="AE919" s="211"/>
      <c r="AF919" s="211"/>
      <c r="AG919" s="211"/>
      <c r="AH919" s="211"/>
      <c r="AI919" s="211"/>
      <c r="AJ919" s="211"/>
      <c r="AK919" s="211"/>
      <c r="AL919" s="211"/>
      <c r="AM919" s="211"/>
      <c r="AN919" s="211"/>
      <c r="AO919" s="211"/>
      <c r="AP919" s="211"/>
      <c r="AQ919" s="211"/>
    </row>
    <row r="920" spans="1:43">
      <c r="A920" s="289"/>
      <c r="B920" s="250"/>
      <c r="C920" s="251"/>
      <c r="D920" s="252"/>
      <c r="E920" s="280"/>
      <c r="F920" s="252"/>
      <c r="G920" s="280"/>
      <c r="H920" s="252"/>
      <c r="I920" s="252"/>
      <c r="J920" s="252"/>
      <c r="K920" s="252"/>
      <c r="L920" s="252"/>
      <c r="M920" s="252"/>
      <c r="N920" s="252"/>
      <c r="O920" s="252"/>
      <c r="P920" s="252"/>
      <c r="Q920" s="252"/>
      <c r="R920" s="252"/>
      <c r="S920" s="252"/>
      <c r="T920" s="252"/>
      <c r="U920" s="252"/>
      <c r="V920" s="252"/>
      <c r="W920" s="252"/>
      <c r="X920" s="252"/>
      <c r="Y920" s="252"/>
      <c r="Z920" s="252"/>
      <c r="AA920" s="252"/>
      <c r="AB920" s="252"/>
      <c r="AC920" s="252"/>
      <c r="AD920" s="252"/>
      <c r="AE920" s="252"/>
      <c r="AF920" s="252"/>
      <c r="AG920" s="252"/>
      <c r="AH920" s="252"/>
      <c r="AI920" s="252"/>
      <c r="AJ920" s="252"/>
      <c r="AK920" s="252"/>
      <c r="AL920" s="252"/>
      <c r="AM920" s="252"/>
      <c r="AN920" s="252"/>
      <c r="AO920" s="252"/>
      <c r="AP920" s="252"/>
      <c r="AQ920" s="252"/>
    </row>
    <row r="921" spans="1:43" ht="11.25" customHeight="1">
      <c r="A921" s="296">
        <v>9781776540440</v>
      </c>
      <c r="B921" s="221" t="s">
        <v>3320</v>
      </c>
      <c r="C921" s="226">
        <v>84.95</v>
      </c>
    </row>
    <row r="922" spans="1:43">
      <c r="A922" s="292">
        <v>9781877506802</v>
      </c>
      <c r="B922" s="213" t="s">
        <v>3321</v>
      </c>
      <c r="C922" s="225">
        <v>10.95</v>
      </c>
      <c r="E922" s="279"/>
      <c r="F922" s="211"/>
      <c r="G922" s="279"/>
      <c r="H922" s="211"/>
      <c r="I922" s="211"/>
      <c r="J922" s="211"/>
      <c r="K922" s="211"/>
      <c r="L922" s="211"/>
      <c r="M922" s="211"/>
      <c r="N922" s="211"/>
      <c r="O922" s="211"/>
      <c r="P922" s="211"/>
      <c r="Q922" s="211"/>
      <c r="R922" s="211"/>
      <c r="S922" s="211"/>
      <c r="T922" s="211"/>
      <c r="U922" s="211"/>
      <c r="V922" s="211"/>
      <c r="W922" s="211"/>
      <c r="X922" s="211"/>
      <c r="Y922" s="211"/>
      <c r="Z922" s="211"/>
      <c r="AA922" s="211"/>
      <c r="AB922" s="211"/>
      <c r="AC922" s="211"/>
      <c r="AD922" s="211"/>
      <c r="AE922" s="211"/>
      <c r="AF922" s="211"/>
      <c r="AG922" s="211"/>
      <c r="AH922" s="211"/>
      <c r="AI922" s="211"/>
      <c r="AJ922" s="211"/>
      <c r="AK922" s="211"/>
      <c r="AL922" s="211"/>
      <c r="AM922" s="211"/>
      <c r="AN922" s="211"/>
      <c r="AO922" s="211"/>
      <c r="AP922" s="211"/>
      <c r="AQ922" s="211"/>
    </row>
    <row r="923" spans="1:43">
      <c r="A923" s="292">
        <v>9781877506819</v>
      </c>
      <c r="B923" s="213" t="s">
        <v>3322</v>
      </c>
      <c r="C923" s="225">
        <v>10.95</v>
      </c>
      <c r="E923" s="279"/>
      <c r="F923" s="211"/>
      <c r="G923" s="279"/>
      <c r="H923" s="211"/>
      <c r="I923" s="211"/>
      <c r="J923" s="211"/>
      <c r="K923" s="211"/>
      <c r="L923" s="211"/>
      <c r="M923" s="211"/>
      <c r="N923" s="211"/>
      <c r="O923" s="211"/>
      <c r="P923" s="211"/>
      <c r="Q923" s="211"/>
      <c r="R923" s="211"/>
      <c r="S923" s="211"/>
      <c r="T923" s="211"/>
      <c r="U923" s="211"/>
      <c r="V923" s="211"/>
      <c r="W923" s="211"/>
      <c r="X923" s="211"/>
      <c r="Y923" s="211"/>
      <c r="Z923" s="211"/>
      <c r="AA923" s="211"/>
      <c r="AB923" s="211"/>
      <c r="AC923" s="211"/>
      <c r="AD923" s="211"/>
      <c r="AE923" s="211"/>
      <c r="AF923" s="211"/>
      <c r="AG923" s="211"/>
      <c r="AH923" s="211"/>
      <c r="AI923" s="211"/>
      <c r="AJ923" s="211"/>
      <c r="AK923" s="211"/>
      <c r="AL923" s="211"/>
      <c r="AM923" s="211"/>
      <c r="AN923" s="211"/>
      <c r="AO923" s="211"/>
      <c r="AP923" s="211"/>
      <c r="AQ923" s="211"/>
    </row>
    <row r="924" spans="1:43">
      <c r="A924" s="292">
        <v>9781927197394</v>
      </c>
      <c r="B924" s="213" t="s">
        <v>3323</v>
      </c>
      <c r="C924" s="225">
        <v>10.95</v>
      </c>
      <c r="E924" s="279"/>
      <c r="F924" s="211"/>
      <c r="G924" s="279"/>
      <c r="H924" s="211"/>
      <c r="I924" s="211"/>
      <c r="J924" s="211"/>
      <c r="K924" s="211"/>
      <c r="L924" s="211"/>
      <c r="M924" s="211"/>
      <c r="N924" s="211"/>
      <c r="O924" s="211"/>
      <c r="P924" s="211"/>
      <c r="Q924" s="211"/>
      <c r="R924" s="211"/>
      <c r="S924" s="211"/>
      <c r="T924" s="211"/>
      <c r="U924" s="211"/>
      <c r="V924" s="211"/>
      <c r="W924" s="211"/>
      <c r="X924" s="211"/>
      <c r="Y924" s="211"/>
      <c r="Z924" s="211"/>
      <c r="AA924" s="211"/>
      <c r="AB924" s="211"/>
      <c r="AC924" s="211"/>
      <c r="AD924" s="211"/>
      <c r="AE924" s="211"/>
      <c r="AF924" s="211"/>
      <c r="AG924" s="211"/>
      <c r="AH924" s="211"/>
      <c r="AI924" s="211"/>
      <c r="AJ924" s="211"/>
      <c r="AK924" s="211"/>
      <c r="AL924" s="211"/>
      <c r="AM924" s="211"/>
      <c r="AN924" s="211"/>
      <c r="AO924" s="211"/>
      <c r="AP924" s="211"/>
      <c r="AQ924" s="211"/>
    </row>
    <row r="925" spans="1:43">
      <c r="A925" s="292">
        <v>9781927197400</v>
      </c>
      <c r="B925" s="213" t="s">
        <v>3324</v>
      </c>
      <c r="C925" s="225">
        <v>10.95</v>
      </c>
      <c r="E925" s="279"/>
      <c r="F925" s="211"/>
      <c r="G925" s="279"/>
      <c r="H925" s="211"/>
      <c r="I925" s="211"/>
      <c r="J925" s="211"/>
      <c r="K925" s="211"/>
      <c r="L925" s="211"/>
      <c r="M925" s="211"/>
      <c r="N925" s="211"/>
      <c r="O925" s="211"/>
      <c r="P925" s="211"/>
      <c r="Q925" s="211"/>
      <c r="R925" s="211"/>
      <c r="S925" s="211"/>
      <c r="T925" s="211"/>
      <c r="U925" s="211"/>
      <c r="V925" s="211"/>
      <c r="W925" s="211"/>
      <c r="X925" s="211"/>
      <c r="Y925" s="211"/>
      <c r="Z925" s="211"/>
      <c r="AA925" s="211"/>
      <c r="AB925" s="211"/>
      <c r="AC925" s="211"/>
      <c r="AD925" s="211"/>
      <c r="AE925" s="211"/>
      <c r="AF925" s="211"/>
      <c r="AG925" s="211"/>
      <c r="AH925" s="211"/>
      <c r="AI925" s="211"/>
      <c r="AJ925" s="211"/>
      <c r="AK925" s="211"/>
      <c r="AL925" s="211"/>
      <c r="AM925" s="211"/>
      <c r="AN925" s="211"/>
      <c r="AO925" s="211"/>
      <c r="AP925" s="211"/>
      <c r="AQ925" s="211"/>
    </row>
    <row r="926" spans="1:43">
      <c r="A926" s="292">
        <v>9781927197752</v>
      </c>
      <c r="B926" s="213" t="s">
        <v>3325</v>
      </c>
      <c r="C926" s="225">
        <v>10.95</v>
      </c>
      <c r="E926" s="279"/>
      <c r="F926" s="211"/>
      <c r="G926" s="279"/>
      <c r="H926" s="211"/>
      <c r="I926" s="211"/>
      <c r="J926" s="211"/>
      <c r="K926" s="211"/>
      <c r="L926" s="211"/>
      <c r="M926" s="211"/>
      <c r="N926" s="211"/>
      <c r="O926" s="211"/>
      <c r="P926" s="211"/>
      <c r="Q926" s="211"/>
      <c r="R926" s="211"/>
      <c r="S926" s="211"/>
      <c r="T926" s="211"/>
      <c r="U926" s="211"/>
      <c r="V926" s="211"/>
      <c r="W926" s="211"/>
      <c r="X926" s="211"/>
      <c r="Y926" s="211"/>
      <c r="Z926" s="211"/>
      <c r="AA926" s="211"/>
      <c r="AB926" s="211"/>
      <c r="AC926" s="211"/>
      <c r="AD926" s="211"/>
      <c r="AE926" s="211"/>
      <c r="AF926" s="211"/>
      <c r="AG926" s="211"/>
      <c r="AH926" s="211"/>
      <c r="AI926" s="211"/>
      <c r="AJ926" s="211"/>
      <c r="AK926" s="211"/>
      <c r="AL926" s="211"/>
      <c r="AM926" s="211"/>
      <c r="AN926" s="211"/>
      <c r="AO926" s="211"/>
      <c r="AP926" s="211"/>
      <c r="AQ926" s="211"/>
    </row>
    <row r="927" spans="1:43">
      <c r="A927" s="292">
        <v>9781927197769</v>
      </c>
      <c r="B927" s="213" t="s">
        <v>3326</v>
      </c>
      <c r="C927" s="225">
        <v>10.95</v>
      </c>
      <c r="E927" s="279"/>
      <c r="F927" s="211"/>
      <c r="G927" s="279"/>
      <c r="H927" s="211"/>
      <c r="I927" s="211"/>
      <c r="J927" s="211"/>
      <c r="K927" s="211"/>
      <c r="L927" s="211"/>
      <c r="M927" s="211"/>
      <c r="N927" s="211"/>
      <c r="O927" s="211"/>
      <c r="P927" s="211"/>
      <c r="Q927" s="211"/>
      <c r="R927" s="211"/>
      <c r="S927" s="211"/>
      <c r="T927" s="211"/>
      <c r="U927" s="211"/>
      <c r="V927" s="211"/>
      <c r="W927" s="211"/>
      <c r="X927" s="211"/>
      <c r="Y927" s="211"/>
      <c r="Z927" s="211"/>
      <c r="AA927" s="211"/>
      <c r="AB927" s="211"/>
      <c r="AC927" s="211"/>
      <c r="AD927" s="211"/>
      <c r="AE927" s="211"/>
      <c r="AF927" s="211"/>
      <c r="AG927" s="211"/>
      <c r="AH927" s="211"/>
      <c r="AI927" s="211"/>
      <c r="AJ927" s="211"/>
      <c r="AK927" s="211"/>
      <c r="AL927" s="211"/>
      <c r="AM927" s="211"/>
      <c r="AN927" s="211"/>
      <c r="AO927" s="211"/>
      <c r="AP927" s="211"/>
      <c r="AQ927" s="211"/>
    </row>
    <row r="928" spans="1:43">
      <c r="A928" s="292">
        <v>9781776540266</v>
      </c>
      <c r="B928" s="213" t="s">
        <v>3327</v>
      </c>
      <c r="C928" s="225">
        <v>10.95</v>
      </c>
      <c r="E928" s="279"/>
      <c r="F928" s="211"/>
      <c r="G928" s="279"/>
      <c r="H928" s="211"/>
      <c r="I928" s="211"/>
      <c r="J928" s="211"/>
      <c r="K928" s="211"/>
      <c r="L928" s="211"/>
      <c r="M928" s="211"/>
      <c r="N928" s="211"/>
      <c r="O928" s="211"/>
      <c r="P928" s="211"/>
      <c r="Q928" s="211"/>
      <c r="R928" s="211"/>
      <c r="S928" s="211"/>
      <c r="T928" s="211"/>
      <c r="U928" s="211"/>
      <c r="V928" s="211"/>
      <c r="W928" s="211"/>
      <c r="X928" s="211"/>
      <c r="Y928" s="211"/>
      <c r="Z928" s="211"/>
      <c r="AA928" s="211"/>
      <c r="AB928" s="211"/>
      <c r="AC928" s="211"/>
      <c r="AD928" s="211"/>
      <c r="AE928" s="211"/>
      <c r="AF928" s="211"/>
      <c r="AG928" s="211"/>
      <c r="AH928" s="211"/>
      <c r="AI928" s="211"/>
      <c r="AJ928" s="211"/>
      <c r="AK928" s="211"/>
      <c r="AL928" s="211"/>
      <c r="AM928" s="211"/>
      <c r="AN928" s="211"/>
      <c r="AO928" s="211"/>
      <c r="AP928" s="211"/>
      <c r="AQ928" s="211"/>
    </row>
    <row r="929" spans="1:43">
      <c r="A929" s="300">
        <v>9781776540259</v>
      </c>
      <c r="B929" s="286" t="s">
        <v>3328</v>
      </c>
      <c r="C929" s="225">
        <v>10.95</v>
      </c>
      <c r="E929" s="279"/>
      <c r="F929" s="211"/>
      <c r="G929" s="279"/>
      <c r="H929" s="211"/>
      <c r="I929" s="211"/>
      <c r="J929" s="211"/>
      <c r="K929" s="211"/>
      <c r="L929" s="211"/>
      <c r="M929" s="211"/>
      <c r="N929" s="211"/>
      <c r="O929" s="211"/>
      <c r="P929" s="211"/>
      <c r="Q929" s="211"/>
      <c r="R929" s="211"/>
      <c r="S929" s="211"/>
      <c r="T929" s="211"/>
      <c r="U929" s="211"/>
      <c r="V929" s="211"/>
      <c r="W929" s="211"/>
      <c r="X929" s="211"/>
      <c r="Y929" s="211"/>
      <c r="Z929" s="211"/>
      <c r="AA929" s="211"/>
      <c r="AB929" s="211"/>
      <c r="AC929" s="211"/>
      <c r="AD929" s="211"/>
      <c r="AE929" s="211"/>
      <c r="AF929" s="211"/>
      <c r="AG929" s="211"/>
      <c r="AH929" s="211"/>
      <c r="AI929" s="211"/>
      <c r="AJ929" s="211"/>
      <c r="AK929" s="211"/>
      <c r="AL929" s="211"/>
      <c r="AM929" s="211"/>
      <c r="AN929" s="211"/>
      <c r="AO929" s="211"/>
      <c r="AP929" s="211"/>
      <c r="AQ929" s="211"/>
    </row>
    <row r="930" spans="1:43">
      <c r="A930" s="289"/>
      <c r="B930" s="250"/>
      <c r="C930" s="251"/>
      <c r="D930" s="252"/>
      <c r="E930" s="280"/>
      <c r="F930" s="252"/>
      <c r="G930" s="280"/>
      <c r="H930" s="252"/>
      <c r="I930" s="252"/>
      <c r="J930" s="252"/>
      <c r="K930" s="252"/>
      <c r="L930" s="252"/>
      <c r="M930" s="252"/>
      <c r="N930" s="252"/>
      <c r="O930" s="252"/>
      <c r="P930" s="252"/>
      <c r="Q930" s="252"/>
      <c r="R930" s="252"/>
      <c r="S930" s="252"/>
      <c r="T930" s="252"/>
      <c r="U930" s="252"/>
      <c r="V930" s="252"/>
      <c r="W930" s="252"/>
      <c r="X930" s="252"/>
      <c r="Y930" s="252"/>
      <c r="Z930" s="252"/>
      <c r="AA930" s="252"/>
      <c r="AB930" s="252"/>
      <c r="AC930" s="252"/>
      <c r="AD930" s="252"/>
      <c r="AE930" s="252"/>
      <c r="AF930" s="252"/>
      <c r="AG930" s="252"/>
      <c r="AH930" s="252"/>
      <c r="AI930" s="252"/>
      <c r="AJ930" s="252"/>
      <c r="AK930" s="252"/>
      <c r="AL930" s="252"/>
      <c r="AM930" s="252"/>
      <c r="AN930" s="252"/>
      <c r="AO930" s="252"/>
      <c r="AP930" s="252"/>
      <c r="AQ930" s="252"/>
    </row>
    <row r="931" spans="1:43">
      <c r="A931" s="291" t="s">
        <v>3329</v>
      </c>
      <c r="B931" s="287"/>
      <c r="C931" s="254"/>
    </row>
    <row r="932" spans="1:43">
      <c r="A932" s="291">
        <v>9781776541515</v>
      </c>
      <c r="B932" s="249" t="s">
        <v>3330</v>
      </c>
      <c r="C932" s="254">
        <v>995</v>
      </c>
      <c r="D932" s="252"/>
      <c r="E932" s="280"/>
      <c r="F932" s="252"/>
      <c r="G932" s="280"/>
      <c r="H932" s="252"/>
      <c r="I932" s="252"/>
      <c r="J932" s="252"/>
      <c r="K932" s="252"/>
      <c r="L932" s="252"/>
      <c r="M932" s="252"/>
      <c r="N932" s="252"/>
      <c r="O932" s="252"/>
      <c r="P932" s="252"/>
      <c r="Q932" s="252"/>
      <c r="R932" s="252"/>
      <c r="S932" s="252"/>
      <c r="T932" s="252"/>
      <c r="U932" s="252"/>
      <c r="V932" s="252"/>
      <c r="W932" s="252"/>
      <c r="X932" s="252"/>
      <c r="Y932" s="252"/>
      <c r="Z932" s="252"/>
      <c r="AA932" s="252"/>
      <c r="AB932" s="252"/>
      <c r="AC932" s="252"/>
      <c r="AD932" s="252"/>
      <c r="AE932" s="252"/>
      <c r="AF932" s="252"/>
      <c r="AG932" s="252"/>
      <c r="AH932" s="252"/>
      <c r="AI932" s="252"/>
      <c r="AJ932" s="252"/>
      <c r="AK932" s="252"/>
      <c r="AL932" s="252"/>
      <c r="AM932" s="252"/>
      <c r="AN932" s="252"/>
      <c r="AO932" s="252"/>
      <c r="AP932" s="252"/>
      <c r="AQ932" s="252"/>
    </row>
    <row r="933" spans="1:43">
      <c r="A933" s="298"/>
      <c r="B933" s="263"/>
      <c r="C933" s="264"/>
      <c r="D933" s="252"/>
      <c r="E933" s="280"/>
      <c r="F933" s="252"/>
      <c r="G933" s="280"/>
      <c r="H933" s="252"/>
      <c r="I933" s="252"/>
      <c r="J933" s="252"/>
      <c r="K933" s="252"/>
      <c r="L933" s="252"/>
      <c r="M933" s="252"/>
      <c r="N933" s="252"/>
      <c r="O933" s="252"/>
      <c r="P933" s="252"/>
      <c r="Q933" s="252"/>
      <c r="R933" s="252"/>
      <c r="S933" s="252"/>
      <c r="T933" s="252"/>
      <c r="U933" s="252"/>
      <c r="V933" s="252"/>
      <c r="W933" s="252"/>
      <c r="X933" s="252"/>
      <c r="Y933" s="252"/>
      <c r="Z933" s="252"/>
      <c r="AA933" s="252"/>
      <c r="AB933" s="252"/>
      <c r="AC933" s="252"/>
      <c r="AD933" s="252"/>
      <c r="AE933" s="252"/>
      <c r="AF933" s="252"/>
      <c r="AG933" s="252"/>
      <c r="AH933" s="252"/>
      <c r="AI933" s="252"/>
      <c r="AJ933" s="252"/>
      <c r="AK933" s="252"/>
      <c r="AL933" s="252"/>
      <c r="AM933" s="252"/>
      <c r="AN933" s="252"/>
      <c r="AO933" s="252"/>
      <c r="AP933" s="252"/>
      <c r="AQ933" s="252"/>
    </row>
    <row r="934" spans="1:43" ht="11.25" customHeight="1">
      <c r="A934" s="296">
        <v>9781776540419</v>
      </c>
      <c r="B934" s="221" t="s">
        <v>3331</v>
      </c>
      <c r="C934" s="226">
        <v>84.95</v>
      </c>
    </row>
    <row r="935" spans="1:43">
      <c r="A935" s="292">
        <v>9781877506864</v>
      </c>
      <c r="B935" s="213" t="s">
        <v>3332</v>
      </c>
      <c r="C935" s="225">
        <v>10.95</v>
      </c>
      <c r="E935" s="279"/>
      <c r="F935" s="211"/>
      <c r="G935" s="279"/>
      <c r="H935" s="211"/>
      <c r="I935" s="211"/>
      <c r="J935" s="211"/>
      <c r="K935" s="211"/>
      <c r="L935" s="211"/>
      <c r="M935" s="211"/>
      <c r="N935" s="211"/>
      <c r="O935" s="211"/>
      <c r="P935" s="211"/>
      <c r="Q935" s="211"/>
      <c r="R935" s="211"/>
      <c r="S935" s="211"/>
      <c r="T935" s="211"/>
      <c r="U935" s="211"/>
      <c r="V935" s="211"/>
      <c r="W935" s="211"/>
      <c r="X935" s="211"/>
      <c r="Y935" s="211"/>
      <c r="Z935" s="211"/>
      <c r="AA935" s="211"/>
      <c r="AB935" s="211"/>
      <c r="AC935" s="211"/>
      <c r="AD935" s="211"/>
      <c r="AE935" s="211"/>
      <c r="AF935" s="211"/>
      <c r="AG935" s="211"/>
      <c r="AH935" s="211"/>
      <c r="AI935" s="211"/>
      <c r="AJ935" s="211"/>
      <c r="AK935" s="211"/>
      <c r="AL935" s="211"/>
      <c r="AM935" s="211"/>
      <c r="AN935" s="211"/>
      <c r="AO935" s="211"/>
      <c r="AP935" s="211"/>
      <c r="AQ935" s="211"/>
    </row>
    <row r="936" spans="1:43">
      <c r="A936" s="292">
        <v>9781877506871</v>
      </c>
      <c r="B936" s="213" t="s">
        <v>3333</v>
      </c>
      <c r="C936" s="225">
        <v>10.95</v>
      </c>
      <c r="E936" s="279"/>
      <c r="F936" s="211"/>
      <c r="G936" s="279"/>
      <c r="H936" s="211"/>
      <c r="I936" s="211"/>
      <c r="J936" s="211"/>
      <c r="K936" s="211"/>
      <c r="L936" s="211"/>
      <c r="M936" s="211"/>
      <c r="N936" s="211"/>
      <c r="O936" s="211"/>
      <c r="P936" s="211"/>
      <c r="Q936" s="211"/>
      <c r="R936" s="211"/>
      <c r="S936" s="211"/>
      <c r="T936" s="211"/>
      <c r="U936" s="211"/>
      <c r="V936" s="211"/>
      <c r="W936" s="211"/>
      <c r="X936" s="211"/>
      <c r="Y936" s="211"/>
      <c r="Z936" s="211"/>
      <c r="AA936" s="211"/>
      <c r="AB936" s="211"/>
      <c r="AC936" s="211"/>
      <c r="AD936" s="211"/>
      <c r="AE936" s="211"/>
      <c r="AF936" s="211"/>
      <c r="AG936" s="211"/>
      <c r="AH936" s="211"/>
      <c r="AI936" s="211"/>
      <c r="AJ936" s="211"/>
      <c r="AK936" s="211"/>
      <c r="AL936" s="211"/>
      <c r="AM936" s="211"/>
      <c r="AN936" s="211"/>
      <c r="AO936" s="211"/>
      <c r="AP936" s="211"/>
      <c r="AQ936" s="211"/>
    </row>
    <row r="937" spans="1:43">
      <c r="A937" s="292">
        <v>9781927197455</v>
      </c>
      <c r="B937" s="213" t="s">
        <v>3334</v>
      </c>
      <c r="C937" s="225">
        <v>10.95</v>
      </c>
      <c r="E937" s="279"/>
      <c r="F937" s="211"/>
      <c r="G937" s="279"/>
      <c r="H937" s="211"/>
      <c r="I937" s="211"/>
      <c r="J937" s="211"/>
      <c r="K937" s="211"/>
      <c r="L937" s="211"/>
      <c r="M937" s="211"/>
      <c r="N937" s="211"/>
      <c r="O937" s="211"/>
      <c r="P937" s="211"/>
      <c r="Q937" s="211"/>
      <c r="R937" s="211"/>
      <c r="S937" s="211"/>
      <c r="T937" s="211"/>
      <c r="U937" s="211"/>
      <c r="V937" s="211"/>
      <c r="W937" s="211"/>
      <c r="X937" s="211"/>
      <c r="Y937" s="211"/>
      <c r="Z937" s="211"/>
      <c r="AA937" s="211"/>
      <c r="AB937" s="211"/>
      <c r="AC937" s="211"/>
      <c r="AD937" s="211"/>
      <c r="AE937" s="211"/>
      <c r="AF937" s="211"/>
      <c r="AG937" s="211"/>
      <c r="AH937" s="211"/>
      <c r="AI937" s="211"/>
      <c r="AJ937" s="211"/>
      <c r="AK937" s="211"/>
      <c r="AL937" s="211"/>
      <c r="AM937" s="211"/>
      <c r="AN937" s="211"/>
      <c r="AO937" s="211"/>
      <c r="AP937" s="211"/>
      <c r="AQ937" s="211"/>
    </row>
    <row r="938" spans="1:43">
      <c r="A938" s="292">
        <v>9781927197462</v>
      </c>
      <c r="B938" s="213" t="s">
        <v>3335</v>
      </c>
      <c r="C938" s="225">
        <v>10.95</v>
      </c>
      <c r="E938" s="279"/>
      <c r="F938" s="211"/>
      <c r="G938" s="279"/>
      <c r="H938" s="211"/>
      <c r="I938" s="211"/>
      <c r="J938" s="211"/>
      <c r="K938" s="211"/>
      <c r="L938" s="211"/>
      <c r="M938" s="211"/>
      <c r="N938" s="211"/>
      <c r="O938" s="211"/>
      <c r="P938" s="211"/>
      <c r="Q938" s="211"/>
      <c r="R938" s="211"/>
      <c r="S938" s="211"/>
      <c r="T938" s="211"/>
      <c r="U938" s="211"/>
      <c r="V938" s="211"/>
      <c r="W938" s="211"/>
      <c r="X938" s="211"/>
      <c r="Y938" s="211"/>
      <c r="Z938" s="211"/>
      <c r="AA938" s="211"/>
      <c r="AB938" s="211"/>
      <c r="AC938" s="211"/>
      <c r="AD938" s="211"/>
      <c r="AE938" s="211"/>
      <c r="AF938" s="211"/>
      <c r="AG938" s="211"/>
      <c r="AH938" s="211"/>
      <c r="AI938" s="211"/>
      <c r="AJ938" s="211"/>
      <c r="AK938" s="211"/>
      <c r="AL938" s="211"/>
      <c r="AM938" s="211"/>
      <c r="AN938" s="211"/>
      <c r="AO938" s="211"/>
      <c r="AP938" s="211"/>
      <c r="AQ938" s="211"/>
    </row>
    <row r="939" spans="1:43">
      <c r="A939" s="292">
        <v>9781927197813</v>
      </c>
      <c r="B939" s="213" t="s">
        <v>3336</v>
      </c>
      <c r="C939" s="225">
        <v>10.95</v>
      </c>
      <c r="E939" s="279"/>
      <c r="F939" s="211"/>
      <c r="G939" s="279"/>
      <c r="H939" s="211"/>
      <c r="I939" s="211"/>
      <c r="J939" s="211"/>
      <c r="K939" s="211"/>
      <c r="L939" s="211"/>
      <c r="M939" s="211"/>
      <c r="N939" s="211"/>
      <c r="O939" s="211"/>
      <c r="P939" s="211"/>
      <c r="Q939" s="211"/>
      <c r="R939" s="211"/>
      <c r="S939" s="211"/>
      <c r="T939" s="211"/>
      <c r="U939" s="211"/>
      <c r="V939" s="211"/>
      <c r="W939" s="211"/>
      <c r="X939" s="211"/>
      <c r="Y939" s="211"/>
      <c r="Z939" s="211"/>
      <c r="AA939" s="211"/>
      <c r="AB939" s="211"/>
      <c r="AC939" s="211"/>
      <c r="AD939" s="211"/>
      <c r="AE939" s="211"/>
      <c r="AF939" s="211"/>
      <c r="AG939" s="211"/>
      <c r="AH939" s="211"/>
      <c r="AI939" s="211"/>
      <c r="AJ939" s="211"/>
      <c r="AK939" s="211"/>
      <c r="AL939" s="211"/>
      <c r="AM939" s="211"/>
      <c r="AN939" s="211"/>
      <c r="AO939" s="211"/>
      <c r="AP939" s="211"/>
      <c r="AQ939" s="211"/>
    </row>
    <row r="940" spans="1:43">
      <c r="A940" s="292">
        <v>9781927197820</v>
      </c>
      <c r="B940" s="213" t="s">
        <v>3337</v>
      </c>
      <c r="C940" s="225">
        <v>10.95</v>
      </c>
      <c r="E940" s="279"/>
      <c r="F940" s="211"/>
      <c r="G940" s="279"/>
      <c r="H940" s="211"/>
      <c r="I940" s="211"/>
      <c r="J940" s="211"/>
      <c r="K940" s="211"/>
      <c r="L940" s="211"/>
      <c r="M940" s="211"/>
      <c r="N940" s="211"/>
      <c r="O940" s="211"/>
      <c r="P940" s="211"/>
      <c r="Q940" s="211"/>
      <c r="R940" s="211"/>
      <c r="S940" s="211"/>
      <c r="T940" s="211"/>
      <c r="U940" s="211"/>
      <c r="V940" s="211"/>
      <c r="W940" s="211"/>
      <c r="X940" s="211"/>
      <c r="Y940" s="211"/>
      <c r="Z940" s="211"/>
      <c r="AA940" s="211"/>
      <c r="AB940" s="211"/>
      <c r="AC940" s="211"/>
      <c r="AD940" s="211"/>
      <c r="AE940" s="211"/>
      <c r="AF940" s="211"/>
      <c r="AG940" s="211"/>
      <c r="AH940" s="211"/>
      <c r="AI940" s="211"/>
      <c r="AJ940" s="211"/>
      <c r="AK940" s="211"/>
      <c r="AL940" s="211"/>
      <c r="AM940" s="211"/>
      <c r="AN940" s="211"/>
      <c r="AO940" s="211"/>
      <c r="AP940" s="211"/>
      <c r="AQ940" s="211"/>
    </row>
    <row r="941" spans="1:43">
      <c r="A941" s="292">
        <v>9781776540334</v>
      </c>
      <c r="B941" s="213" t="s">
        <v>3338</v>
      </c>
      <c r="C941" s="225">
        <v>10.95</v>
      </c>
      <c r="E941" s="279"/>
      <c r="F941" s="211"/>
      <c r="G941" s="279"/>
      <c r="H941" s="211"/>
      <c r="I941" s="211"/>
      <c r="J941" s="211"/>
      <c r="K941" s="211"/>
      <c r="L941" s="211"/>
      <c r="M941" s="211"/>
      <c r="N941" s="211"/>
      <c r="O941" s="211"/>
      <c r="P941" s="211"/>
      <c r="Q941" s="211"/>
      <c r="R941" s="211"/>
      <c r="S941" s="211"/>
      <c r="T941" s="211"/>
      <c r="U941" s="211"/>
      <c r="V941" s="211"/>
      <c r="W941" s="211"/>
      <c r="X941" s="211"/>
      <c r="Y941" s="211"/>
      <c r="Z941" s="211"/>
      <c r="AA941" s="211"/>
      <c r="AB941" s="211"/>
      <c r="AC941" s="211"/>
      <c r="AD941" s="211"/>
      <c r="AE941" s="211"/>
      <c r="AF941" s="211"/>
      <c r="AG941" s="211"/>
      <c r="AH941" s="211"/>
      <c r="AI941" s="211"/>
      <c r="AJ941" s="211"/>
      <c r="AK941" s="211"/>
      <c r="AL941" s="211"/>
      <c r="AM941" s="211"/>
      <c r="AN941" s="211"/>
      <c r="AO941" s="211"/>
      <c r="AP941" s="211"/>
      <c r="AQ941" s="211"/>
    </row>
    <row r="942" spans="1:43">
      <c r="A942" s="293">
        <v>9781776540341</v>
      </c>
      <c r="B942" s="219" t="s">
        <v>3339</v>
      </c>
      <c r="C942" s="225">
        <v>10.95</v>
      </c>
      <c r="E942" s="279"/>
      <c r="F942" s="211"/>
      <c r="G942" s="279"/>
      <c r="H942" s="211"/>
      <c r="I942" s="211"/>
      <c r="J942" s="211"/>
      <c r="K942" s="211"/>
      <c r="L942" s="211"/>
      <c r="M942" s="211"/>
      <c r="N942" s="211"/>
      <c r="O942" s="211"/>
      <c r="P942" s="211"/>
      <c r="Q942" s="211"/>
      <c r="R942" s="211"/>
      <c r="S942" s="211"/>
      <c r="T942" s="211"/>
      <c r="U942" s="211"/>
      <c r="V942" s="211"/>
      <c r="W942" s="211"/>
      <c r="X942" s="211"/>
      <c r="Y942" s="211"/>
      <c r="Z942" s="211"/>
      <c r="AA942" s="211"/>
      <c r="AB942" s="211"/>
      <c r="AC942" s="211"/>
      <c r="AD942" s="211"/>
      <c r="AE942" s="211"/>
      <c r="AF942" s="211"/>
      <c r="AG942" s="211"/>
      <c r="AH942" s="211"/>
      <c r="AI942" s="211"/>
      <c r="AJ942" s="211"/>
      <c r="AK942" s="211"/>
      <c r="AL942" s="211"/>
      <c r="AM942" s="211"/>
      <c r="AN942" s="211"/>
      <c r="AO942" s="211"/>
      <c r="AP942" s="211"/>
      <c r="AQ942" s="211"/>
    </row>
    <row r="943" spans="1:43">
      <c r="A943" s="289"/>
      <c r="B943" s="250"/>
      <c r="C943" s="251"/>
      <c r="D943" s="252"/>
      <c r="E943" s="280"/>
      <c r="F943" s="252"/>
      <c r="G943" s="280"/>
      <c r="H943" s="252"/>
      <c r="I943" s="252"/>
      <c r="J943" s="252"/>
      <c r="K943" s="252"/>
      <c r="L943" s="252"/>
      <c r="M943" s="252"/>
      <c r="N943" s="252"/>
      <c r="O943" s="252"/>
      <c r="P943" s="252"/>
      <c r="Q943" s="252"/>
      <c r="R943" s="252"/>
      <c r="S943" s="252"/>
      <c r="T943" s="252"/>
      <c r="U943" s="252"/>
      <c r="V943" s="252"/>
      <c r="W943" s="252"/>
      <c r="X943" s="252"/>
      <c r="Y943" s="252"/>
      <c r="Z943" s="252"/>
      <c r="AA943" s="252"/>
      <c r="AB943" s="252"/>
      <c r="AC943" s="252"/>
      <c r="AD943" s="252"/>
      <c r="AE943" s="252"/>
      <c r="AF943" s="252"/>
      <c r="AG943" s="252"/>
      <c r="AH943" s="252"/>
      <c r="AI943" s="252"/>
      <c r="AJ943" s="252"/>
      <c r="AK943" s="252"/>
      <c r="AL943" s="252"/>
      <c r="AM943" s="252"/>
      <c r="AN943" s="252"/>
      <c r="AO943" s="252"/>
      <c r="AP943" s="252"/>
      <c r="AQ943" s="252"/>
    </row>
    <row r="944" spans="1:43" ht="11.25" customHeight="1">
      <c r="A944" s="296">
        <v>9781776540457</v>
      </c>
      <c r="B944" s="221" t="s">
        <v>3340</v>
      </c>
      <c r="C944" s="226">
        <v>84.95</v>
      </c>
    </row>
    <row r="945" spans="1:43">
      <c r="A945" s="292">
        <v>9781877506840</v>
      </c>
      <c r="B945" s="213" t="s">
        <v>3341</v>
      </c>
      <c r="C945" s="225">
        <v>10.95</v>
      </c>
      <c r="E945" s="279"/>
      <c r="F945" s="211"/>
      <c r="G945" s="279"/>
      <c r="H945" s="211"/>
      <c r="I945" s="211"/>
      <c r="J945" s="211"/>
      <c r="K945" s="211"/>
      <c r="L945" s="211"/>
      <c r="M945" s="211"/>
      <c r="N945" s="211"/>
      <c r="O945" s="211"/>
      <c r="P945" s="211"/>
      <c r="Q945" s="211"/>
      <c r="R945" s="211"/>
      <c r="S945" s="211"/>
      <c r="T945" s="211"/>
      <c r="U945" s="211"/>
      <c r="V945" s="211"/>
      <c r="W945" s="211"/>
      <c r="X945" s="211"/>
      <c r="Y945" s="211"/>
      <c r="Z945" s="211"/>
      <c r="AA945" s="211"/>
      <c r="AB945" s="211"/>
      <c r="AC945" s="211"/>
      <c r="AD945" s="211"/>
      <c r="AE945" s="211"/>
      <c r="AF945" s="211"/>
      <c r="AG945" s="211"/>
      <c r="AH945" s="211"/>
      <c r="AI945" s="211"/>
      <c r="AJ945" s="211"/>
      <c r="AK945" s="211"/>
      <c r="AL945" s="211"/>
      <c r="AM945" s="211"/>
      <c r="AN945" s="211"/>
      <c r="AO945" s="211"/>
      <c r="AP945" s="211"/>
      <c r="AQ945" s="211"/>
    </row>
    <row r="946" spans="1:43">
      <c r="A946" s="292">
        <v>9781877506857</v>
      </c>
      <c r="B946" s="213" t="s">
        <v>3342</v>
      </c>
      <c r="C946" s="225">
        <v>10.95</v>
      </c>
      <c r="E946" s="279"/>
      <c r="F946" s="211"/>
      <c r="G946" s="279"/>
      <c r="H946" s="211"/>
      <c r="I946" s="211"/>
      <c r="J946" s="211"/>
      <c r="K946" s="211"/>
      <c r="L946" s="211"/>
      <c r="M946" s="211"/>
      <c r="N946" s="211"/>
      <c r="O946" s="211"/>
      <c r="P946" s="211"/>
      <c r="Q946" s="211"/>
      <c r="R946" s="211"/>
      <c r="S946" s="211"/>
      <c r="T946" s="211"/>
      <c r="U946" s="211"/>
      <c r="V946" s="211"/>
      <c r="W946" s="211"/>
      <c r="X946" s="211"/>
      <c r="Y946" s="211"/>
      <c r="Z946" s="211"/>
      <c r="AA946" s="211"/>
      <c r="AB946" s="211"/>
      <c r="AC946" s="211"/>
      <c r="AD946" s="211"/>
      <c r="AE946" s="211"/>
      <c r="AF946" s="211"/>
      <c r="AG946" s="211"/>
      <c r="AH946" s="211"/>
      <c r="AI946" s="211"/>
      <c r="AJ946" s="211"/>
      <c r="AK946" s="211"/>
      <c r="AL946" s="211"/>
      <c r="AM946" s="211"/>
      <c r="AN946" s="211"/>
      <c r="AO946" s="211"/>
      <c r="AP946" s="211"/>
      <c r="AQ946" s="211"/>
    </row>
    <row r="947" spans="1:43">
      <c r="A947" s="292">
        <v>9781927197431</v>
      </c>
      <c r="B947" s="213" t="s">
        <v>3343</v>
      </c>
      <c r="C947" s="225">
        <v>10.95</v>
      </c>
      <c r="E947" s="279"/>
      <c r="F947" s="211"/>
      <c r="G947" s="279"/>
      <c r="H947" s="211"/>
      <c r="I947" s="211"/>
      <c r="J947" s="211"/>
      <c r="K947" s="211"/>
      <c r="L947" s="211"/>
      <c r="M947" s="211"/>
      <c r="N947" s="211"/>
      <c r="O947" s="211"/>
      <c r="P947" s="211"/>
      <c r="Q947" s="211"/>
      <c r="R947" s="211"/>
      <c r="S947" s="211"/>
      <c r="T947" s="211"/>
      <c r="U947" s="211"/>
      <c r="V947" s="211"/>
      <c r="W947" s="211"/>
      <c r="X947" s="211"/>
      <c r="Y947" s="211"/>
      <c r="Z947" s="211"/>
      <c r="AA947" s="211"/>
      <c r="AB947" s="211"/>
      <c r="AC947" s="211"/>
      <c r="AD947" s="211"/>
      <c r="AE947" s="211"/>
      <c r="AF947" s="211"/>
      <c r="AG947" s="211"/>
      <c r="AH947" s="211"/>
      <c r="AI947" s="211"/>
      <c r="AJ947" s="211"/>
      <c r="AK947" s="211"/>
      <c r="AL947" s="211"/>
      <c r="AM947" s="211"/>
      <c r="AN947" s="211"/>
      <c r="AO947" s="211"/>
      <c r="AP947" s="211"/>
      <c r="AQ947" s="211"/>
    </row>
    <row r="948" spans="1:43">
      <c r="A948" s="292">
        <v>9781927197448</v>
      </c>
      <c r="B948" s="213" t="s">
        <v>3344</v>
      </c>
      <c r="C948" s="225">
        <v>10.95</v>
      </c>
      <c r="E948" s="279"/>
      <c r="F948" s="211"/>
      <c r="G948" s="279"/>
      <c r="H948" s="211"/>
      <c r="I948" s="211"/>
      <c r="J948" s="211"/>
      <c r="K948" s="211"/>
      <c r="L948" s="211"/>
      <c r="M948" s="211"/>
      <c r="N948" s="211"/>
      <c r="O948" s="211"/>
      <c r="P948" s="211"/>
      <c r="Q948" s="211"/>
      <c r="R948" s="211"/>
      <c r="S948" s="211"/>
      <c r="T948" s="211"/>
      <c r="U948" s="211"/>
      <c r="V948" s="211"/>
      <c r="W948" s="211"/>
      <c r="X948" s="211"/>
      <c r="Y948" s="211"/>
      <c r="Z948" s="211"/>
      <c r="AA948" s="211"/>
      <c r="AB948" s="211"/>
      <c r="AC948" s="211"/>
      <c r="AD948" s="211"/>
      <c r="AE948" s="211"/>
      <c r="AF948" s="211"/>
      <c r="AG948" s="211"/>
      <c r="AH948" s="211"/>
      <c r="AI948" s="211"/>
      <c r="AJ948" s="211"/>
      <c r="AK948" s="211"/>
      <c r="AL948" s="211"/>
      <c r="AM948" s="211"/>
      <c r="AN948" s="211"/>
      <c r="AO948" s="211"/>
      <c r="AP948" s="211"/>
      <c r="AQ948" s="211"/>
    </row>
    <row r="949" spans="1:43">
      <c r="A949" s="292">
        <v>9781927197790</v>
      </c>
      <c r="B949" s="213" t="s">
        <v>3345</v>
      </c>
      <c r="C949" s="225">
        <v>10.95</v>
      </c>
      <c r="E949" s="279"/>
      <c r="F949" s="211"/>
      <c r="G949" s="279"/>
      <c r="H949" s="211"/>
      <c r="I949" s="211"/>
      <c r="J949" s="211"/>
      <c r="K949" s="211"/>
      <c r="L949" s="211"/>
      <c r="M949" s="211"/>
      <c r="N949" s="211"/>
      <c r="O949" s="211"/>
      <c r="P949" s="211"/>
      <c r="Q949" s="211"/>
      <c r="R949" s="211"/>
      <c r="S949" s="211"/>
      <c r="T949" s="211"/>
      <c r="U949" s="211"/>
      <c r="V949" s="211"/>
      <c r="W949" s="211"/>
      <c r="X949" s="211"/>
      <c r="Y949" s="211"/>
      <c r="Z949" s="211"/>
      <c r="AA949" s="211"/>
      <c r="AB949" s="211"/>
      <c r="AC949" s="211"/>
      <c r="AD949" s="211"/>
      <c r="AE949" s="211"/>
      <c r="AF949" s="211"/>
      <c r="AG949" s="211"/>
      <c r="AH949" s="211"/>
      <c r="AI949" s="211"/>
      <c r="AJ949" s="211"/>
      <c r="AK949" s="211"/>
      <c r="AL949" s="211"/>
      <c r="AM949" s="211"/>
      <c r="AN949" s="211"/>
      <c r="AO949" s="211"/>
      <c r="AP949" s="211"/>
      <c r="AQ949" s="211"/>
    </row>
    <row r="950" spans="1:43">
      <c r="A950" s="292">
        <v>9781927197806</v>
      </c>
      <c r="B950" s="213" t="s">
        <v>3346</v>
      </c>
      <c r="C950" s="225">
        <v>10.95</v>
      </c>
      <c r="E950" s="279"/>
      <c r="F950" s="211"/>
      <c r="G950" s="279"/>
      <c r="H950" s="211"/>
      <c r="I950" s="211"/>
      <c r="J950" s="211"/>
      <c r="K950" s="211"/>
      <c r="L950" s="211"/>
      <c r="M950" s="211"/>
      <c r="N950" s="211"/>
      <c r="O950" s="211"/>
      <c r="P950" s="211"/>
      <c r="Q950" s="211"/>
      <c r="R950" s="211"/>
      <c r="S950" s="211"/>
      <c r="T950" s="211"/>
      <c r="U950" s="211"/>
      <c r="V950" s="211"/>
      <c r="W950" s="211"/>
      <c r="X950" s="211"/>
      <c r="Y950" s="211"/>
      <c r="Z950" s="211"/>
      <c r="AA950" s="211"/>
      <c r="AB950" s="211"/>
      <c r="AC950" s="211"/>
      <c r="AD950" s="211"/>
      <c r="AE950" s="211"/>
      <c r="AF950" s="211"/>
      <c r="AG950" s="211"/>
      <c r="AH950" s="211"/>
      <c r="AI950" s="211"/>
      <c r="AJ950" s="211"/>
      <c r="AK950" s="211"/>
      <c r="AL950" s="211"/>
      <c r="AM950" s="211"/>
      <c r="AN950" s="211"/>
      <c r="AO950" s="211"/>
      <c r="AP950" s="211"/>
      <c r="AQ950" s="211"/>
    </row>
    <row r="951" spans="1:43">
      <c r="A951" s="292">
        <v>9781776540303</v>
      </c>
      <c r="B951" s="213" t="s">
        <v>3347</v>
      </c>
      <c r="C951" s="225">
        <v>10.95</v>
      </c>
      <c r="E951" s="279"/>
      <c r="F951" s="211"/>
      <c r="G951" s="279"/>
      <c r="H951" s="211"/>
      <c r="I951" s="211"/>
      <c r="J951" s="211"/>
      <c r="K951" s="211"/>
      <c r="L951" s="211"/>
      <c r="M951" s="211"/>
      <c r="N951" s="211"/>
      <c r="O951" s="211"/>
      <c r="P951" s="211"/>
      <c r="Q951" s="211"/>
      <c r="R951" s="211"/>
      <c r="S951" s="211"/>
      <c r="T951" s="211"/>
      <c r="U951" s="211"/>
      <c r="V951" s="211"/>
      <c r="W951" s="211"/>
      <c r="X951" s="211"/>
      <c r="Y951" s="211"/>
      <c r="Z951" s="211"/>
      <c r="AA951" s="211"/>
      <c r="AB951" s="211"/>
      <c r="AC951" s="211"/>
      <c r="AD951" s="211"/>
      <c r="AE951" s="211"/>
      <c r="AF951" s="211"/>
      <c r="AG951" s="211"/>
      <c r="AH951" s="211"/>
      <c r="AI951" s="211"/>
      <c r="AJ951" s="211"/>
      <c r="AK951" s="211"/>
      <c r="AL951" s="211"/>
      <c r="AM951" s="211"/>
      <c r="AN951" s="211"/>
      <c r="AO951" s="211"/>
      <c r="AP951" s="211"/>
      <c r="AQ951" s="211"/>
    </row>
    <row r="952" spans="1:43">
      <c r="A952" s="293">
        <v>9781776540310</v>
      </c>
      <c r="B952" s="219" t="s">
        <v>3348</v>
      </c>
      <c r="C952" s="225">
        <v>10.95</v>
      </c>
      <c r="E952" s="279"/>
      <c r="F952" s="211"/>
      <c r="G952" s="279"/>
      <c r="H952" s="211"/>
      <c r="I952" s="211"/>
      <c r="J952" s="211"/>
      <c r="K952" s="211"/>
      <c r="L952" s="211"/>
      <c r="M952" s="211"/>
      <c r="N952" s="211"/>
      <c r="O952" s="211"/>
      <c r="P952" s="211"/>
      <c r="Q952" s="211"/>
      <c r="R952" s="211"/>
      <c r="S952" s="211"/>
      <c r="T952" s="211"/>
      <c r="U952" s="211"/>
      <c r="V952" s="211"/>
      <c r="W952" s="211"/>
      <c r="X952" s="211"/>
      <c r="Y952" s="211"/>
      <c r="Z952" s="211"/>
      <c r="AA952" s="211"/>
      <c r="AB952" s="211"/>
      <c r="AC952" s="211"/>
      <c r="AD952" s="211"/>
      <c r="AE952" s="211"/>
      <c r="AF952" s="211"/>
      <c r="AG952" s="211"/>
      <c r="AH952" s="211"/>
      <c r="AI952" s="211"/>
      <c r="AJ952" s="211"/>
      <c r="AK952" s="211"/>
      <c r="AL952" s="211"/>
      <c r="AM952" s="211"/>
      <c r="AN952" s="211"/>
      <c r="AO952" s="211"/>
      <c r="AP952" s="211"/>
      <c r="AQ952" s="211"/>
    </row>
    <row r="953" spans="1:43">
      <c r="A953" s="307"/>
      <c r="B953" s="250"/>
      <c r="C953" s="251"/>
      <c r="D953" s="252"/>
      <c r="E953" s="280"/>
      <c r="F953" s="252"/>
      <c r="G953" s="280"/>
      <c r="H953" s="252"/>
      <c r="I953" s="252"/>
      <c r="J953" s="252"/>
      <c r="K953" s="252"/>
      <c r="L953" s="252"/>
      <c r="M953" s="252"/>
      <c r="N953" s="252"/>
      <c r="O953" s="252"/>
      <c r="P953" s="252"/>
      <c r="Q953" s="252"/>
      <c r="R953" s="252"/>
      <c r="S953" s="252"/>
      <c r="T953" s="252"/>
      <c r="U953" s="252"/>
      <c r="V953" s="252"/>
      <c r="W953" s="252"/>
      <c r="X953" s="252"/>
      <c r="Y953" s="252"/>
      <c r="Z953" s="252"/>
      <c r="AA953" s="252"/>
      <c r="AB953" s="252"/>
      <c r="AC953" s="252"/>
      <c r="AD953" s="252"/>
      <c r="AE953" s="252"/>
      <c r="AF953" s="252"/>
      <c r="AG953" s="252"/>
      <c r="AH953" s="252"/>
      <c r="AI953" s="252"/>
      <c r="AJ953" s="252"/>
      <c r="AK953" s="252"/>
      <c r="AL953" s="252"/>
      <c r="AM953" s="252"/>
      <c r="AN953" s="252"/>
      <c r="AO953" s="252"/>
      <c r="AP953" s="252"/>
      <c r="AQ953" s="252"/>
    </row>
    <row r="954" spans="1:43" ht="12.75">
      <c r="A954" s="308" t="s">
        <v>3349</v>
      </c>
      <c r="B954" s="218"/>
      <c r="C954" s="224"/>
    </row>
    <row r="955" spans="1:43">
      <c r="A955" s="307"/>
      <c r="B955" s="250"/>
      <c r="C955" s="251"/>
      <c r="D955" s="252"/>
      <c r="E955" s="280"/>
      <c r="F955" s="252"/>
      <c r="G955" s="280"/>
      <c r="H955" s="252"/>
      <c r="I955" s="252"/>
      <c r="J955" s="252"/>
      <c r="K955" s="252"/>
      <c r="L955" s="252"/>
      <c r="M955" s="252"/>
      <c r="N955" s="252"/>
      <c r="O955" s="252"/>
      <c r="P955" s="252"/>
      <c r="Q955" s="252"/>
      <c r="R955" s="252"/>
      <c r="S955" s="252"/>
      <c r="T955" s="252"/>
      <c r="U955" s="252"/>
      <c r="V955" s="252"/>
      <c r="W955" s="252"/>
      <c r="X955" s="252"/>
      <c r="Y955" s="252"/>
      <c r="Z955" s="252"/>
      <c r="AA955" s="252"/>
      <c r="AB955" s="252"/>
      <c r="AC955" s="252"/>
      <c r="AD955" s="252"/>
      <c r="AE955" s="252"/>
      <c r="AF955" s="252"/>
      <c r="AG955" s="252"/>
      <c r="AH955" s="252"/>
      <c r="AI955" s="252"/>
      <c r="AJ955" s="252"/>
      <c r="AK955" s="252"/>
      <c r="AL955" s="252"/>
      <c r="AM955" s="252"/>
      <c r="AN955" s="252"/>
      <c r="AO955" s="252"/>
      <c r="AP955" s="252"/>
      <c r="AQ955" s="252"/>
    </row>
    <row r="956" spans="1:43" ht="11.25" customHeight="1">
      <c r="A956" s="296">
        <v>9781776542338</v>
      </c>
      <c r="B956" s="221" t="s">
        <v>3350</v>
      </c>
      <c r="C956" s="226">
        <v>71.95</v>
      </c>
    </row>
    <row r="957" spans="1:43">
      <c r="A957" s="292">
        <v>9781776542154</v>
      </c>
      <c r="B957" s="213" t="s">
        <v>3351</v>
      </c>
      <c r="C957" s="225">
        <v>9.5</v>
      </c>
      <c r="E957" s="279"/>
      <c r="F957" s="211"/>
      <c r="G957" s="279"/>
      <c r="H957" s="211"/>
      <c r="I957" s="211"/>
      <c r="J957" s="211"/>
      <c r="K957" s="211"/>
      <c r="L957" s="211"/>
      <c r="M957" s="211"/>
      <c r="N957" s="211"/>
      <c r="O957" s="211"/>
      <c r="P957" s="211"/>
      <c r="Q957" s="211"/>
      <c r="R957" s="211"/>
      <c r="S957" s="211"/>
      <c r="T957" s="211"/>
      <c r="U957" s="211"/>
      <c r="V957" s="211"/>
      <c r="W957" s="211"/>
      <c r="X957" s="211"/>
      <c r="Y957" s="211"/>
      <c r="Z957" s="211"/>
      <c r="AA957" s="211"/>
      <c r="AB957" s="211"/>
      <c r="AC957" s="211"/>
      <c r="AD957" s="211"/>
      <c r="AE957" s="211"/>
      <c r="AF957" s="211"/>
      <c r="AG957" s="211"/>
      <c r="AH957" s="211"/>
      <c r="AI957" s="211"/>
      <c r="AJ957" s="211"/>
      <c r="AK957" s="211"/>
      <c r="AL957" s="211"/>
      <c r="AM957" s="211"/>
      <c r="AN957" s="211"/>
      <c r="AO957" s="211"/>
      <c r="AP957" s="211"/>
      <c r="AQ957" s="211"/>
    </row>
    <row r="958" spans="1:43">
      <c r="A958" s="292">
        <v>9781776542161</v>
      </c>
      <c r="B958" s="213" t="s">
        <v>3352</v>
      </c>
      <c r="C958" s="225">
        <v>9.5</v>
      </c>
      <c r="E958" s="279"/>
      <c r="F958" s="211"/>
      <c r="G958" s="279"/>
      <c r="H958" s="211"/>
      <c r="I958" s="211"/>
      <c r="J958" s="211"/>
      <c r="K958" s="211"/>
      <c r="L958" s="211"/>
      <c r="M958" s="211"/>
      <c r="N958" s="211"/>
      <c r="O958" s="211"/>
      <c r="P958" s="211"/>
      <c r="Q958" s="211"/>
      <c r="R958" s="211"/>
      <c r="S958" s="211"/>
      <c r="T958" s="211"/>
      <c r="U958" s="211"/>
      <c r="V958" s="211"/>
      <c r="W958" s="211"/>
      <c r="X958" s="211"/>
      <c r="Y958" s="211"/>
      <c r="Z958" s="211"/>
      <c r="AA958" s="211"/>
      <c r="AB958" s="211"/>
      <c r="AC958" s="211"/>
      <c r="AD958" s="211"/>
      <c r="AE958" s="211"/>
      <c r="AF958" s="211"/>
      <c r="AG958" s="211"/>
      <c r="AH958" s="211"/>
      <c r="AI958" s="211"/>
      <c r="AJ958" s="211"/>
      <c r="AK958" s="211"/>
      <c r="AL958" s="211"/>
      <c r="AM958" s="211"/>
      <c r="AN958" s="211"/>
      <c r="AO958" s="211"/>
      <c r="AP958" s="211"/>
      <c r="AQ958" s="211"/>
    </row>
    <row r="959" spans="1:43">
      <c r="A959" s="292">
        <v>9781776542178</v>
      </c>
      <c r="B959" s="213" t="s">
        <v>3353</v>
      </c>
      <c r="C959" s="225">
        <v>9.5</v>
      </c>
      <c r="E959" s="279"/>
      <c r="F959" s="211"/>
      <c r="G959" s="279"/>
      <c r="H959" s="211"/>
      <c r="I959" s="211"/>
      <c r="J959" s="211"/>
      <c r="K959" s="211"/>
      <c r="L959" s="211"/>
      <c r="M959" s="211"/>
      <c r="N959" s="211"/>
      <c r="O959" s="211"/>
      <c r="P959" s="211"/>
      <c r="Q959" s="211"/>
      <c r="R959" s="211"/>
      <c r="S959" s="211"/>
      <c r="T959" s="211"/>
      <c r="U959" s="211"/>
      <c r="V959" s="211"/>
      <c r="W959" s="211"/>
      <c r="X959" s="211"/>
      <c r="Y959" s="211"/>
      <c r="Z959" s="211"/>
      <c r="AA959" s="211"/>
      <c r="AB959" s="211"/>
      <c r="AC959" s="211"/>
      <c r="AD959" s="211"/>
      <c r="AE959" s="211"/>
      <c r="AF959" s="211"/>
      <c r="AG959" s="211"/>
      <c r="AH959" s="211"/>
      <c r="AI959" s="211"/>
      <c r="AJ959" s="211"/>
      <c r="AK959" s="211"/>
      <c r="AL959" s="211"/>
      <c r="AM959" s="211"/>
      <c r="AN959" s="211"/>
      <c r="AO959" s="211"/>
      <c r="AP959" s="211"/>
      <c r="AQ959" s="211"/>
    </row>
    <row r="960" spans="1:43">
      <c r="A960" s="292">
        <v>9781776542185</v>
      </c>
      <c r="B960" s="213" t="s">
        <v>3354</v>
      </c>
      <c r="C960" s="225">
        <v>9.5</v>
      </c>
      <c r="E960" s="279"/>
      <c r="F960" s="211"/>
      <c r="G960" s="279"/>
      <c r="H960" s="211"/>
      <c r="I960" s="211"/>
      <c r="J960" s="211"/>
      <c r="K960" s="211"/>
      <c r="L960" s="211"/>
      <c r="M960" s="211"/>
      <c r="N960" s="211"/>
      <c r="O960" s="211"/>
      <c r="P960" s="211"/>
      <c r="Q960" s="211"/>
      <c r="R960" s="211"/>
      <c r="S960" s="211"/>
      <c r="T960" s="211"/>
      <c r="U960" s="211"/>
      <c r="V960" s="211"/>
      <c r="W960" s="211"/>
      <c r="X960" s="211"/>
      <c r="Y960" s="211"/>
      <c r="Z960" s="211"/>
      <c r="AA960" s="211"/>
      <c r="AB960" s="211"/>
      <c r="AC960" s="211"/>
      <c r="AD960" s="211"/>
      <c r="AE960" s="211"/>
      <c r="AF960" s="211"/>
      <c r="AG960" s="211"/>
      <c r="AH960" s="211"/>
      <c r="AI960" s="211"/>
      <c r="AJ960" s="211"/>
      <c r="AK960" s="211"/>
      <c r="AL960" s="211"/>
      <c r="AM960" s="211"/>
      <c r="AN960" s="211"/>
      <c r="AO960" s="211"/>
      <c r="AP960" s="211"/>
      <c r="AQ960" s="211"/>
    </row>
    <row r="961" spans="1:43">
      <c r="A961" s="292">
        <v>9781776542192</v>
      </c>
      <c r="B961" s="213" t="s">
        <v>3355</v>
      </c>
      <c r="C961" s="225">
        <v>9.5</v>
      </c>
      <c r="E961" s="279"/>
      <c r="F961" s="211"/>
      <c r="G961" s="279"/>
      <c r="H961" s="211"/>
      <c r="I961" s="211"/>
      <c r="J961" s="211"/>
      <c r="K961" s="211"/>
      <c r="L961" s="211"/>
      <c r="M961" s="211"/>
      <c r="N961" s="211"/>
      <c r="O961" s="211"/>
      <c r="P961" s="211"/>
      <c r="Q961" s="211"/>
      <c r="R961" s="211"/>
      <c r="S961" s="211"/>
      <c r="T961" s="211"/>
      <c r="U961" s="211"/>
      <c r="V961" s="211"/>
      <c r="W961" s="211"/>
      <c r="X961" s="211"/>
      <c r="Y961" s="211"/>
      <c r="Z961" s="211"/>
      <c r="AA961" s="211"/>
      <c r="AB961" s="211"/>
      <c r="AC961" s="211"/>
      <c r="AD961" s="211"/>
      <c r="AE961" s="211"/>
      <c r="AF961" s="211"/>
      <c r="AG961" s="211"/>
      <c r="AH961" s="211"/>
      <c r="AI961" s="211"/>
      <c r="AJ961" s="211"/>
      <c r="AK961" s="211"/>
      <c r="AL961" s="211"/>
      <c r="AM961" s="211"/>
      <c r="AN961" s="211"/>
      <c r="AO961" s="211"/>
      <c r="AP961" s="211"/>
      <c r="AQ961" s="211"/>
    </row>
    <row r="962" spans="1:43">
      <c r="A962" s="292">
        <v>9781776542208</v>
      </c>
      <c r="B962" s="213" t="s">
        <v>3356</v>
      </c>
      <c r="C962" s="225">
        <v>9.5</v>
      </c>
      <c r="E962" s="279"/>
      <c r="F962" s="211"/>
      <c r="G962" s="279"/>
      <c r="H962" s="211"/>
      <c r="I962" s="211"/>
      <c r="J962" s="211"/>
      <c r="K962" s="211"/>
      <c r="L962" s="211"/>
      <c r="M962" s="211"/>
      <c r="N962" s="211"/>
      <c r="O962" s="211"/>
      <c r="P962" s="211"/>
      <c r="Q962" s="211"/>
      <c r="R962" s="211"/>
      <c r="S962" s="211"/>
      <c r="T962" s="211"/>
      <c r="U962" s="211"/>
      <c r="V962" s="211"/>
      <c r="W962" s="211"/>
      <c r="X962" s="211"/>
      <c r="Y962" s="211"/>
      <c r="Z962" s="211"/>
      <c r="AA962" s="211"/>
      <c r="AB962" s="211"/>
      <c r="AC962" s="211"/>
      <c r="AD962" s="211"/>
      <c r="AE962" s="211"/>
      <c r="AF962" s="211"/>
      <c r="AG962" s="211"/>
      <c r="AH962" s="211"/>
      <c r="AI962" s="211"/>
      <c r="AJ962" s="211"/>
      <c r="AK962" s="211"/>
      <c r="AL962" s="211"/>
      <c r="AM962" s="211"/>
      <c r="AN962" s="211"/>
      <c r="AO962" s="211"/>
      <c r="AP962" s="211"/>
      <c r="AQ962" s="211"/>
    </row>
    <row r="963" spans="1:43">
      <c r="A963" s="292">
        <v>9781776542215</v>
      </c>
      <c r="B963" s="213" t="s">
        <v>3357</v>
      </c>
      <c r="C963" s="225">
        <v>9.5</v>
      </c>
      <c r="E963" s="279"/>
      <c r="F963" s="211"/>
      <c r="G963" s="279"/>
      <c r="H963" s="211"/>
      <c r="I963" s="211"/>
      <c r="J963" s="211"/>
      <c r="K963" s="211"/>
      <c r="L963" s="211"/>
      <c r="M963" s="211"/>
      <c r="N963" s="211"/>
      <c r="O963" s="211"/>
      <c r="P963" s="211"/>
      <c r="Q963" s="211"/>
      <c r="R963" s="211"/>
      <c r="S963" s="211"/>
      <c r="T963" s="211"/>
      <c r="U963" s="211"/>
      <c r="V963" s="211"/>
      <c r="W963" s="211"/>
      <c r="X963" s="211"/>
      <c r="Y963" s="211"/>
      <c r="Z963" s="211"/>
      <c r="AA963" s="211"/>
      <c r="AB963" s="211"/>
      <c r="AC963" s="211"/>
      <c r="AD963" s="211"/>
      <c r="AE963" s="211"/>
      <c r="AF963" s="211"/>
      <c r="AG963" s="211"/>
      <c r="AH963" s="211"/>
      <c r="AI963" s="211"/>
      <c r="AJ963" s="211"/>
      <c r="AK963" s="211"/>
      <c r="AL963" s="211"/>
      <c r="AM963" s="211"/>
      <c r="AN963" s="211"/>
      <c r="AO963" s="211"/>
      <c r="AP963" s="211"/>
      <c r="AQ963" s="211"/>
    </row>
    <row r="964" spans="1:43">
      <c r="A964" s="293">
        <v>9781776542222</v>
      </c>
      <c r="B964" s="219" t="s">
        <v>3358</v>
      </c>
      <c r="C964" s="225">
        <v>9.5</v>
      </c>
      <c r="E964" s="279"/>
      <c r="F964" s="211"/>
      <c r="G964" s="279"/>
      <c r="H964" s="211"/>
      <c r="I964" s="211"/>
      <c r="J964" s="211"/>
      <c r="K964" s="211"/>
      <c r="L964" s="211"/>
      <c r="M964" s="211"/>
      <c r="N964" s="211"/>
      <c r="O964" s="211"/>
      <c r="P964" s="211"/>
      <c r="Q964" s="211"/>
      <c r="R964" s="211"/>
      <c r="S964" s="211"/>
      <c r="T964" s="211"/>
      <c r="U964" s="211"/>
      <c r="V964" s="211"/>
      <c r="W964" s="211"/>
      <c r="X964" s="211"/>
      <c r="Y964" s="211"/>
      <c r="Z964" s="211"/>
      <c r="AA964" s="211"/>
      <c r="AB964" s="211"/>
      <c r="AC964" s="211"/>
      <c r="AD964" s="211"/>
      <c r="AE964" s="211"/>
      <c r="AF964" s="211"/>
      <c r="AG964" s="211"/>
      <c r="AH964" s="211"/>
      <c r="AI964" s="211"/>
      <c r="AJ964" s="211"/>
      <c r="AK964" s="211"/>
      <c r="AL964" s="211"/>
      <c r="AM964" s="211"/>
      <c r="AN964" s="211"/>
      <c r="AO964" s="211"/>
      <c r="AP964" s="211"/>
      <c r="AQ964" s="211"/>
    </row>
    <row r="965" spans="1:43">
      <c r="A965" s="289"/>
      <c r="B965" s="250"/>
      <c r="C965" s="251"/>
      <c r="D965" s="252"/>
      <c r="E965" s="280"/>
      <c r="F965" s="252"/>
      <c r="G965" s="280"/>
      <c r="H965" s="252"/>
      <c r="I965" s="252"/>
      <c r="J965" s="252"/>
      <c r="K965" s="252"/>
      <c r="L965" s="252"/>
      <c r="M965" s="252"/>
      <c r="N965" s="252"/>
      <c r="O965" s="252"/>
      <c r="P965" s="252"/>
      <c r="Q965" s="252"/>
      <c r="R965" s="252"/>
      <c r="S965" s="252"/>
      <c r="T965" s="252"/>
      <c r="U965" s="252"/>
      <c r="V965" s="252"/>
      <c r="W965" s="252"/>
      <c r="X965" s="252"/>
      <c r="Y965" s="252"/>
      <c r="Z965" s="252"/>
      <c r="AA965" s="252"/>
      <c r="AB965" s="252"/>
      <c r="AC965" s="252"/>
      <c r="AD965" s="252"/>
      <c r="AE965" s="252"/>
      <c r="AF965" s="252"/>
      <c r="AG965" s="252"/>
      <c r="AH965" s="252"/>
      <c r="AI965" s="252"/>
      <c r="AJ965" s="252"/>
      <c r="AK965" s="252"/>
      <c r="AL965" s="252"/>
      <c r="AM965" s="252"/>
      <c r="AN965" s="252"/>
      <c r="AO965" s="252"/>
      <c r="AP965" s="252"/>
      <c r="AQ965" s="252"/>
    </row>
    <row r="966" spans="1:43" ht="14.25" customHeight="1">
      <c r="A966" s="296">
        <v>9781776542345</v>
      </c>
      <c r="B966" s="221" t="s">
        <v>3359</v>
      </c>
      <c r="C966" s="226">
        <v>71.95</v>
      </c>
    </row>
    <row r="967" spans="1:43">
      <c r="A967" s="292">
        <v>9781776542239</v>
      </c>
      <c r="B967" s="213" t="s">
        <v>3360</v>
      </c>
      <c r="C967" s="225">
        <v>9.5</v>
      </c>
      <c r="E967" s="279"/>
      <c r="F967" s="211"/>
      <c r="G967" s="279"/>
      <c r="H967" s="211"/>
      <c r="I967" s="211"/>
      <c r="J967" s="211"/>
      <c r="K967" s="211"/>
      <c r="L967" s="211"/>
      <c r="M967" s="211"/>
      <c r="N967" s="211"/>
      <c r="O967" s="211"/>
      <c r="P967" s="211"/>
      <c r="Q967" s="211"/>
      <c r="R967" s="211"/>
      <c r="S967" s="211"/>
      <c r="T967" s="211"/>
      <c r="U967" s="211"/>
      <c r="V967" s="211"/>
      <c r="W967" s="211"/>
      <c r="X967" s="211"/>
      <c r="Y967" s="211"/>
      <c r="Z967" s="211"/>
      <c r="AA967" s="211"/>
      <c r="AB967" s="211"/>
      <c r="AC967" s="211"/>
      <c r="AD967" s="211"/>
      <c r="AE967" s="211"/>
      <c r="AF967" s="211"/>
      <c r="AG967" s="211"/>
      <c r="AH967" s="211"/>
      <c r="AI967" s="211"/>
      <c r="AJ967" s="211"/>
      <c r="AK967" s="211"/>
      <c r="AL967" s="211"/>
      <c r="AM967" s="211"/>
      <c r="AN967" s="211"/>
      <c r="AO967" s="211"/>
      <c r="AP967" s="211"/>
      <c r="AQ967" s="211"/>
    </row>
    <row r="968" spans="1:43">
      <c r="A968" s="292">
        <v>9781776542246</v>
      </c>
      <c r="B968" s="213" t="s">
        <v>3361</v>
      </c>
      <c r="C968" s="225">
        <v>9.5</v>
      </c>
      <c r="E968" s="279"/>
      <c r="F968" s="211"/>
      <c r="G968" s="279"/>
      <c r="H968" s="211"/>
      <c r="I968" s="211"/>
      <c r="J968" s="211"/>
      <c r="K968" s="211"/>
      <c r="L968" s="211"/>
      <c r="M968" s="211"/>
      <c r="N968" s="211"/>
      <c r="O968" s="211"/>
      <c r="P968" s="211"/>
      <c r="Q968" s="211"/>
      <c r="R968" s="211"/>
      <c r="S968" s="211"/>
      <c r="T968" s="211"/>
      <c r="U968" s="211"/>
      <c r="V968" s="211"/>
      <c r="W968" s="211"/>
      <c r="X968" s="211"/>
      <c r="Y968" s="211"/>
      <c r="Z968" s="211"/>
      <c r="AA968" s="211"/>
      <c r="AB968" s="211"/>
      <c r="AC968" s="211"/>
      <c r="AD968" s="211"/>
      <c r="AE968" s="211"/>
      <c r="AF968" s="211"/>
      <c r="AG968" s="211"/>
      <c r="AH968" s="211"/>
      <c r="AI968" s="211"/>
      <c r="AJ968" s="211"/>
      <c r="AK968" s="211"/>
      <c r="AL968" s="211"/>
      <c r="AM968" s="211"/>
      <c r="AN968" s="211"/>
      <c r="AO968" s="211"/>
      <c r="AP968" s="211"/>
      <c r="AQ968" s="211"/>
    </row>
    <row r="969" spans="1:43">
      <c r="A969" s="292">
        <v>9781776542253</v>
      </c>
      <c r="B969" s="213" t="s">
        <v>3362</v>
      </c>
      <c r="C969" s="225">
        <v>9.5</v>
      </c>
      <c r="E969" s="279"/>
      <c r="F969" s="211"/>
      <c r="G969" s="279"/>
      <c r="H969" s="211"/>
      <c r="I969" s="211"/>
      <c r="J969" s="211"/>
      <c r="K969" s="211"/>
      <c r="L969" s="211"/>
      <c r="M969" s="211"/>
      <c r="N969" s="211"/>
      <c r="O969" s="211"/>
      <c r="P969" s="211"/>
      <c r="Q969" s="211"/>
      <c r="R969" s="211"/>
      <c r="S969" s="211"/>
      <c r="T969" s="211"/>
      <c r="U969" s="211"/>
      <c r="V969" s="211"/>
      <c r="W969" s="211"/>
      <c r="X969" s="211"/>
      <c r="Y969" s="211"/>
      <c r="Z969" s="211"/>
      <c r="AA969" s="211"/>
      <c r="AB969" s="211"/>
      <c r="AC969" s="211"/>
      <c r="AD969" s="211"/>
      <c r="AE969" s="211"/>
      <c r="AF969" s="211"/>
      <c r="AG969" s="211"/>
      <c r="AH969" s="211"/>
      <c r="AI969" s="211"/>
      <c r="AJ969" s="211"/>
      <c r="AK969" s="211"/>
      <c r="AL969" s="211"/>
      <c r="AM969" s="211"/>
      <c r="AN969" s="211"/>
      <c r="AO969" s="211"/>
      <c r="AP969" s="211"/>
      <c r="AQ969" s="211"/>
    </row>
    <row r="970" spans="1:43">
      <c r="A970" s="292">
        <v>9781776542260</v>
      </c>
      <c r="B970" s="213" t="s">
        <v>3363</v>
      </c>
      <c r="C970" s="225">
        <v>9.5</v>
      </c>
      <c r="E970" s="279"/>
      <c r="F970" s="211"/>
      <c r="G970" s="279"/>
      <c r="H970" s="211"/>
      <c r="I970" s="211"/>
      <c r="J970" s="211"/>
      <c r="K970" s="211"/>
      <c r="L970" s="211"/>
      <c r="M970" s="211"/>
      <c r="N970" s="211"/>
      <c r="O970" s="211"/>
      <c r="P970" s="211"/>
      <c r="Q970" s="211"/>
      <c r="R970" s="211"/>
      <c r="S970" s="211"/>
      <c r="T970" s="211"/>
      <c r="U970" s="211"/>
      <c r="V970" s="211"/>
      <c r="W970" s="211"/>
      <c r="X970" s="211"/>
      <c r="Y970" s="211"/>
      <c r="Z970" s="211"/>
      <c r="AA970" s="211"/>
      <c r="AB970" s="211"/>
      <c r="AC970" s="211"/>
      <c r="AD970" s="211"/>
      <c r="AE970" s="211"/>
      <c r="AF970" s="211"/>
      <c r="AG970" s="211"/>
      <c r="AH970" s="211"/>
      <c r="AI970" s="211"/>
      <c r="AJ970" s="211"/>
      <c r="AK970" s="211"/>
      <c r="AL970" s="211"/>
      <c r="AM970" s="211"/>
      <c r="AN970" s="211"/>
      <c r="AO970" s="211"/>
      <c r="AP970" s="211"/>
      <c r="AQ970" s="211"/>
    </row>
    <row r="971" spans="1:43">
      <c r="A971" s="292">
        <v>9781776542277</v>
      </c>
      <c r="B971" s="213" t="s">
        <v>3364</v>
      </c>
      <c r="C971" s="225">
        <v>9.5</v>
      </c>
      <c r="E971" s="279"/>
      <c r="F971" s="211"/>
      <c r="G971" s="279"/>
      <c r="H971" s="211"/>
      <c r="I971" s="211"/>
      <c r="J971" s="211"/>
      <c r="K971" s="211"/>
      <c r="L971" s="211"/>
      <c r="M971" s="211"/>
      <c r="N971" s="211"/>
      <c r="O971" s="211"/>
      <c r="P971" s="211"/>
      <c r="Q971" s="211"/>
      <c r="R971" s="211"/>
      <c r="S971" s="211"/>
      <c r="T971" s="211"/>
      <c r="U971" s="211"/>
      <c r="V971" s="211"/>
      <c r="W971" s="211"/>
      <c r="X971" s="211"/>
      <c r="Y971" s="211"/>
      <c r="Z971" s="211"/>
      <c r="AA971" s="211"/>
      <c r="AB971" s="211"/>
      <c r="AC971" s="211"/>
      <c r="AD971" s="211"/>
      <c r="AE971" s="211"/>
      <c r="AF971" s="211"/>
      <c r="AG971" s="211"/>
      <c r="AH971" s="211"/>
      <c r="AI971" s="211"/>
      <c r="AJ971" s="211"/>
      <c r="AK971" s="211"/>
      <c r="AL971" s="211"/>
      <c r="AM971" s="211"/>
      <c r="AN971" s="211"/>
      <c r="AO971" s="211"/>
      <c r="AP971" s="211"/>
      <c r="AQ971" s="211"/>
    </row>
    <row r="972" spans="1:43">
      <c r="A972" s="292">
        <v>9781776542284</v>
      </c>
      <c r="B972" s="213" t="s">
        <v>3365</v>
      </c>
      <c r="C972" s="225">
        <v>9.5</v>
      </c>
      <c r="E972" s="279"/>
      <c r="F972" s="211"/>
      <c r="G972" s="279"/>
      <c r="H972" s="211"/>
      <c r="I972" s="211"/>
      <c r="J972" s="211"/>
      <c r="K972" s="211"/>
      <c r="L972" s="211"/>
      <c r="M972" s="211"/>
      <c r="N972" s="211"/>
      <c r="O972" s="211"/>
      <c r="P972" s="211"/>
      <c r="Q972" s="211"/>
      <c r="R972" s="211"/>
      <c r="S972" s="211"/>
      <c r="T972" s="211"/>
      <c r="U972" s="211"/>
      <c r="V972" s="211"/>
      <c r="W972" s="211"/>
      <c r="X972" s="211"/>
      <c r="Y972" s="211"/>
      <c r="Z972" s="211"/>
      <c r="AA972" s="211"/>
      <c r="AB972" s="211"/>
      <c r="AC972" s="211"/>
      <c r="AD972" s="211"/>
      <c r="AE972" s="211"/>
      <c r="AF972" s="211"/>
      <c r="AG972" s="211"/>
      <c r="AH972" s="211"/>
      <c r="AI972" s="211"/>
      <c r="AJ972" s="211"/>
      <c r="AK972" s="211"/>
      <c r="AL972" s="211"/>
      <c r="AM972" s="211"/>
      <c r="AN972" s="211"/>
      <c r="AO972" s="211"/>
      <c r="AP972" s="211"/>
      <c r="AQ972" s="211"/>
    </row>
    <row r="973" spans="1:43">
      <c r="A973" s="292">
        <v>9781776542291</v>
      </c>
      <c r="B973" s="213" t="s">
        <v>3366</v>
      </c>
      <c r="C973" s="225">
        <v>9.5</v>
      </c>
      <c r="E973" s="279"/>
      <c r="F973" s="211"/>
      <c r="G973" s="279"/>
      <c r="H973" s="211"/>
      <c r="I973" s="211"/>
      <c r="J973" s="211"/>
      <c r="K973" s="211"/>
      <c r="L973" s="211"/>
      <c r="M973" s="211"/>
      <c r="N973" s="211"/>
      <c r="O973" s="211"/>
      <c r="P973" s="211"/>
      <c r="Q973" s="211"/>
      <c r="R973" s="211"/>
      <c r="S973" s="211"/>
      <c r="T973" s="211"/>
      <c r="U973" s="211"/>
      <c r="V973" s="211"/>
      <c r="W973" s="211"/>
      <c r="X973" s="211"/>
      <c r="Y973" s="211"/>
      <c r="Z973" s="211"/>
      <c r="AA973" s="211"/>
      <c r="AB973" s="211"/>
      <c r="AC973" s="211"/>
      <c r="AD973" s="211"/>
      <c r="AE973" s="211"/>
      <c r="AF973" s="211"/>
      <c r="AG973" s="211"/>
      <c r="AH973" s="211"/>
      <c r="AI973" s="211"/>
      <c r="AJ973" s="211"/>
      <c r="AK973" s="211"/>
      <c r="AL973" s="211"/>
      <c r="AM973" s="211"/>
      <c r="AN973" s="211"/>
      <c r="AO973" s="211"/>
      <c r="AP973" s="211"/>
      <c r="AQ973" s="211"/>
    </row>
    <row r="974" spans="1:43">
      <c r="A974" s="293">
        <v>9781776542307</v>
      </c>
      <c r="B974" s="219" t="s">
        <v>3367</v>
      </c>
      <c r="C974" s="225">
        <v>9.5</v>
      </c>
      <c r="E974" s="279"/>
      <c r="F974" s="211"/>
      <c r="G974" s="279"/>
      <c r="H974" s="211"/>
      <c r="I974" s="211"/>
      <c r="J974" s="211"/>
      <c r="K974" s="211"/>
      <c r="L974" s="211"/>
      <c r="M974" s="211"/>
      <c r="N974" s="211"/>
      <c r="O974" s="211"/>
      <c r="P974" s="211"/>
      <c r="Q974" s="211"/>
      <c r="R974" s="211"/>
      <c r="S974" s="211"/>
      <c r="T974" s="211"/>
      <c r="U974" s="211"/>
      <c r="V974" s="211"/>
      <c r="W974" s="211"/>
      <c r="X974" s="211"/>
      <c r="Y974" s="211"/>
      <c r="Z974" s="211"/>
      <c r="AA974" s="211"/>
      <c r="AB974" s="211"/>
      <c r="AC974" s="211"/>
      <c r="AD974" s="211"/>
      <c r="AE974" s="211"/>
      <c r="AF974" s="211"/>
      <c r="AG974" s="211"/>
      <c r="AH974" s="211"/>
      <c r="AI974" s="211"/>
      <c r="AJ974" s="211"/>
      <c r="AK974" s="211"/>
      <c r="AL974" s="211"/>
      <c r="AM974" s="211"/>
      <c r="AN974" s="211"/>
      <c r="AO974" s="211"/>
      <c r="AP974" s="211"/>
      <c r="AQ974" s="211"/>
    </row>
    <row r="975" spans="1:43">
      <c r="A975" s="289"/>
      <c r="B975" s="250"/>
      <c r="C975" s="251"/>
      <c r="E975" s="280"/>
      <c r="F975" s="252"/>
      <c r="G975" s="280"/>
      <c r="H975" s="252"/>
      <c r="I975" s="252"/>
      <c r="J975" s="252"/>
      <c r="K975" s="252"/>
      <c r="L975" s="252"/>
      <c r="M975" s="252"/>
      <c r="N975" s="252"/>
      <c r="O975" s="252"/>
      <c r="P975" s="252"/>
      <c r="Q975" s="252"/>
      <c r="R975" s="252"/>
      <c r="S975" s="252"/>
      <c r="T975" s="252"/>
      <c r="U975" s="252"/>
      <c r="V975" s="252"/>
      <c r="W975" s="252"/>
      <c r="X975" s="252"/>
      <c r="Y975" s="252"/>
      <c r="Z975" s="252"/>
      <c r="AA975" s="252"/>
      <c r="AB975" s="252"/>
      <c r="AC975" s="252"/>
      <c r="AD975" s="252"/>
      <c r="AE975" s="252"/>
      <c r="AF975" s="252"/>
      <c r="AG975" s="252"/>
      <c r="AH975" s="252"/>
      <c r="AI975" s="252"/>
      <c r="AJ975" s="252"/>
      <c r="AK975" s="252"/>
      <c r="AL975" s="252"/>
      <c r="AM975" s="252"/>
      <c r="AN975" s="252"/>
      <c r="AO975" s="252"/>
      <c r="AP975" s="252"/>
      <c r="AQ975" s="252"/>
    </row>
    <row r="976" spans="1:43" ht="12.75">
      <c r="A976" s="290" t="s">
        <v>3368</v>
      </c>
      <c r="B976" s="218"/>
      <c r="C976" s="224"/>
    </row>
    <row r="977" spans="1:43">
      <c r="A977" s="292">
        <v>9781776542314</v>
      </c>
      <c r="B977" s="213" t="s">
        <v>3369</v>
      </c>
      <c r="C977" s="225">
        <v>49.95</v>
      </c>
      <c r="E977" s="279"/>
      <c r="F977" s="271"/>
      <c r="G977" s="285"/>
      <c r="H977" s="271"/>
      <c r="I977" s="271"/>
      <c r="J977" s="271"/>
      <c r="K977" s="211"/>
      <c r="L977" s="211"/>
      <c r="M977" s="211"/>
      <c r="N977" s="211"/>
      <c r="O977" s="211"/>
      <c r="P977" s="211"/>
      <c r="Q977" s="211"/>
      <c r="R977" s="211"/>
      <c r="S977" s="211"/>
      <c r="T977" s="211"/>
      <c r="U977" s="211"/>
      <c r="V977" s="211"/>
      <c r="W977" s="211"/>
      <c r="X977" s="211"/>
      <c r="Y977" s="211"/>
      <c r="Z977" s="211"/>
      <c r="AA977" s="211"/>
      <c r="AB977" s="211"/>
      <c r="AC977" s="211"/>
      <c r="AD977" s="211"/>
      <c r="AE977" s="211"/>
      <c r="AF977" s="211"/>
      <c r="AG977" s="211"/>
      <c r="AH977" s="211"/>
      <c r="AI977" s="211"/>
      <c r="AJ977" s="211"/>
      <c r="AK977" s="211"/>
      <c r="AL977" s="211"/>
      <c r="AM977" s="211"/>
      <c r="AN977" s="211"/>
      <c r="AO977" s="211"/>
      <c r="AP977" s="211"/>
      <c r="AQ977" s="211"/>
    </row>
    <row r="978" spans="1:43">
      <c r="A978" s="292">
        <v>9781776542116</v>
      </c>
      <c r="B978" s="213" t="s">
        <v>3370</v>
      </c>
      <c r="C978" s="225">
        <v>49.95</v>
      </c>
      <c r="E978" s="279"/>
      <c r="F978" s="273"/>
      <c r="G978" s="285"/>
      <c r="H978" s="271"/>
      <c r="I978" s="271"/>
      <c r="J978" s="271"/>
      <c r="K978" s="211"/>
      <c r="L978" s="211"/>
      <c r="M978" s="211"/>
      <c r="N978" s="211"/>
      <c r="O978" s="211"/>
      <c r="P978" s="211"/>
      <c r="Q978" s="211"/>
      <c r="R978" s="211"/>
      <c r="S978" s="211"/>
      <c r="T978" s="211"/>
      <c r="U978" s="211"/>
      <c r="V978" s="211"/>
      <c r="W978" s="211"/>
      <c r="X978" s="211"/>
      <c r="Y978" s="211"/>
      <c r="Z978" s="211"/>
      <c r="AA978" s="211"/>
      <c r="AB978" s="211"/>
      <c r="AC978" s="211"/>
      <c r="AD978" s="211"/>
      <c r="AE978" s="211"/>
      <c r="AF978" s="211"/>
      <c r="AG978" s="211"/>
      <c r="AH978" s="211"/>
      <c r="AI978" s="211"/>
      <c r="AJ978" s="211"/>
      <c r="AK978" s="211"/>
      <c r="AL978" s="211"/>
      <c r="AM978" s="211"/>
      <c r="AN978" s="211"/>
      <c r="AO978" s="211"/>
      <c r="AP978" s="211"/>
      <c r="AQ978" s="211"/>
    </row>
    <row r="979" spans="1:43">
      <c r="A979" s="292">
        <v>9781776541614</v>
      </c>
      <c r="B979" s="213" t="s">
        <v>3371</v>
      </c>
      <c r="C979" s="225">
        <v>49.95</v>
      </c>
      <c r="E979" s="279"/>
      <c r="F979" s="273"/>
      <c r="G979" s="285"/>
      <c r="H979" s="271"/>
      <c r="I979" s="271"/>
      <c r="J979" s="271"/>
      <c r="K979" s="211"/>
      <c r="L979" s="211"/>
      <c r="M979" s="211"/>
      <c r="N979" s="211"/>
      <c r="O979" s="211"/>
      <c r="P979" s="211"/>
      <c r="Q979" s="211"/>
      <c r="R979" s="211"/>
      <c r="S979" s="211"/>
      <c r="T979" s="211"/>
      <c r="U979" s="211"/>
      <c r="V979" s="211"/>
      <c r="W979" s="211"/>
      <c r="X979" s="211"/>
      <c r="Y979" s="211"/>
      <c r="Z979" s="211"/>
      <c r="AA979" s="211"/>
      <c r="AB979" s="211"/>
      <c r="AC979" s="211"/>
      <c r="AD979" s="211"/>
      <c r="AE979" s="211"/>
      <c r="AF979" s="211"/>
      <c r="AG979" s="211"/>
      <c r="AH979" s="211"/>
      <c r="AI979" s="211"/>
      <c r="AJ979" s="211"/>
      <c r="AK979" s="211"/>
      <c r="AL979" s="211"/>
      <c r="AM979" s="211"/>
      <c r="AN979" s="211"/>
      <c r="AO979" s="211"/>
      <c r="AP979" s="211"/>
      <c r="AQ979" s="211"/>
    </row>
    <row r="980" spans="1:43">
      <c r="A980" s="292">
        <v>9781776541607</v>
      </c>
      <c r="B980" s="213" t="s">
        <v>3372</v>
      </c>
      <c r="C980" s="225">
        <v>49.95</v>
      </c>
      <c r="E980" s="279"/>
      <c r="F980" s="273"/>
      <c r="G980" s="285"/>
      <c r="H980" s="271"/>
      <c r="I980" s="271"/>
      <c r="J980" s="271"/>
      <c r="K980" s="211"/>
      <c r="L980" s="211"/>
      <c r="M980" s="211"/>
      <c r="N980" s="211"/>
      <c r="O980" s="211"/>
      <c r="P980" s="211"/>
      <c r="Q980" s="211"/>
      <c r="R980" s="211"/>
      <c r="S980" s="211"/>
      <c r="T980" s="211"/>
      <c r="U980" s="211"/>
      <c r="V980" s="211"/>
      <c r="W980" s="211"/>
      <c r="X980" s="211"/>
      <c r="Y980" s="211"/>
      <c r="Z980" s="211"/>
      <c r="AA980" s="211"/>
      <c r="AB980" s="211"/>
      <c r="AC980" s="211"/>
      <c r="AD980" s="211"/>
      <c r="AE980" s="211"/>
      <c r="AF980" s="211"/>
      <c r="AG980" s="211"/>
      <c r="AH980" s="211"/>
      <c r="AI980" s="211"/>
      <c r="AJ980" s="211"/>
      <c r="AK980" s="211"/>
      <c r="AL980" s="211"/>
      <c r="AM980" s="211"/>
      <c r="AN980" s="211"/>
      <c r="AO980" s="211"/>
      <c r="AP980" s="211"/>
      <c r="AQ980" s="211"/>
    </row>
    <row r="981" spans="1:43">
      <c r="A981" s="292">
        <v>9781776542079</v>
      </c>
      <c r="B981" s="213" t="s">
        <v>3373</v>
      </c>
      <c r="C981" s="225">
        <v>49.95</v>
      </c>
      <c r="E981" s="279"/>
      <c r="F981" s="273"/>
      <c r="G981" s="285"/>
      <c r="H981" s="271"/>
      <c r="I981" s="271"/>
      <c r="J981" s="271"/>
      <c r="K981" s="211"/>
      <c r="L981" s="211"/>
      <c r="M981" s="211"/>
      <c r="N981" s="211"/>
      <c r="O981" s="211"/>
      <c r="P981" s="211"/>
      <c r="Q981" s="211"/>
      <c r="R981" s="211"/>
      <c r="S981" s="211"/>
      <c r="T981" s="211"/>
      <c r="U981" s="211"/>
      <c r="V981" s="211"/>
      <c r="W981" s="211"/>
      <c r="X981" s="211"/>
      <c r="Y981" s="211"/>
      <c r="Z981" s="211"/>
      <c r="AA981" s="211"/>
      <c r="AB981" s="211"/>
      <c r="AC981" s="211"/>
      <c r="AD981" s="211"/>
      <c r="AE981" s="211"/>
      <c r="AF981" s="211"/>
      <c r="AG981" s="211"/>
      <c r="AH981" s="211"/>
      <c r="AI981" s="211"/>
      <c r="AJ981" s="211"/>
      <c r="AK981" s="211"/>
      <c r="AL981" s="211"/>
      <c r="AM981" s="211"/>
      <c r="AN981" s="211"/>
      <c r="AO981" s="211"/>
      <c r="AP981" s="211"/>
      <c r="AQ981" s="211"/>
    </row>
    <row r="982" spans="1:43">
      <c r="A982" s="292">
        <v>9781776541638</v>
      </c>
      <c r="B982" s="213" t="s">
        <v>3374</v>
      </c>
      <c r="C982" s="225">
        <v>49.95</v>
      </c>
      <c r="E982" s="279"/>
      <c r="F982" s="273"/>
      <c r="G982" s="285"/>
      <c r="H982" s="271"/>
      <c r="I982" s="271"/>
      <c r="J982" s="271"/>
      <c r="K982" s="211"/>
      <c r="L982" s="211"/>
      <c r="M982" s="211"/>
      <c r="N982" s="211"/>
      <c r="O982" s="211"/>
      <c r="P982" s="211"/>
      <c r="Q982" s="211"/>
      <c r="R982" s="211"/>
      <c r="S982" s="211"/>
      <c r="T982" s="211"/>
      <c r="U982" s="211"/>
      <c r="V982" s="211"/>
      <c r="W982" s="211"/>
      <c r="X982" s="211"/>
      <c r="Y982" s="211"/>
      <c r="Z982" s="211"/>
      <c r="AA982" s="211"/>
      <c r="AB982" s="211"/>
      <c r="AC982" s="211"/>
      <c r="AD982" s="211"/>
      <c r="AE982" s="211"/>
      <c r="AF982" s="211"/>
      <c r="AG982" s="211"/>
      <c r="AH982" s="211"/>
      <c r="AI982" s="211"/>
      <c r="AJ982" s="211"/>
      <c r="AK982" s="211"/>
      <c r="AL982" s="211"/>
      <c r="AM982" s="211"/>
      <c r="AN982" s="211"/>
      <c r="AO982" s="211"/>
      <c r="AP982" s="211"/>
      <c r="AQ982" s="211"/>
    </row>
    <row r="983" spans="1:43">
      <c r="A983" s="292">
        <v>9781776541621</v>
      </c>
      <c r="B983" s="213" t="s">
        <v>3375</v>
      </c>
      <c r="C983" s="225">
        <v>49.95</v>
      </c>
      <c r="E983" s="279"/>
      <c r="F983" s="211"/>
      <c r="G983" s="279"/>
      <c r="H983" s="211"/>
      <c r="I983" s="211"/>
      <c r="J983" s="211"/>
      <c r="K983" s="211"/>
      <c r="L983" s="211"/>
      <c r="M983" s="211"/>
      <c r="N983" s="211"/>
      <c r="O983" s="211"/>
      <c r="P983" s="211"/>
      <c r="Q983" s="211"/>
      <c r="R983" s="211"/>
      <c r="S983" s="211"/>
      <c r="T983" s="211"/>
      <c r="U983" s="211"/>
      <c r="V983" s="211"/>
      <c r="W983" s="211"/>
      <c r="X983" s="211"/>
      <c r="Y983" s="211"/>
      <c r="Z983" s="211"/>
      <c r="AA983" s="211"/>
      <c r="AB983" s="211"/>
      <c r="AC983" s="211"/>
      <c r="AD983" s="211"/>
      <c r="AE983" s="211"/>
      <c r="AF983" s="211"/>
      <c r="AG983" s="211"/>
      <c r="AH983" s="211"/>
      <c r="AI983" s="211"/>
      <c r="AJ983" s="211"/>
      <c r="AK983" s="211"/>
      <c r="AL983" s="211"/>
      <c r="AM983" s="211"/>
      <c r="AN983" s="211"/>
      <c r="AO983" s="211"/>
      <c r="AP983" s="211"/>
      <c r="AQ983" s="211"/>
    </row>
    <row r="984" spans="1:43">
      <c r="A984" s="292">
        <v>9781776542086</v>
      </c>
      <c r="B984" s="213" t="s">
        <v>3376</v>
      </c>
      <c r="C984" s="225">
        <v>49.95</v>
      </c>
      <c r="E984" s="279"/>
      <c r="F984" s="211"/>
      <c r="G984" s="279"/>
      <c r="H984" s="211"/>
      <c r="I984" s="211"/>
      <c r="J984" s="211"/>
      <c r="K984" s="211"/>
      <c r="L984" s="211"/>
      <c r="M984" s="211"/>
      <c r="N984" s="211"/>
      <c r="O984" s="211"/>
      <c r="P984" s="211"/>
      <c r="Q984" s="211"/>
      <c r="R984" s="211"/>
      <c r="S984" s="211"/>
      <c r="T984" s="211"/>
      <c r="U984" s="211"/>
      <c r="V984" s="211"/>
      <c r="W984" s="211"/>
      <c r="X984" s="211"/>
      <c r="Y984" s="211"/>
      <c r="Z984" s="211"/>
      <c r="AA984" s="211"/>
      <c r="AB984" s="211"/>
      <c r="AC984" s="211"/>
      <c r="AD984" s="211"/>
      <c r="AE984" s="211"/>
      <c r="AF984" s="211"/>
      <c r="AG984" s="211"/>
      <c r="AH984" s="211"/>
      <c r="AI984" s="211"/>
      <c r="AJ984" s="211"/>
      <c r="AK984" s="211"/>
      <c r="AL984" s="211"/>
      <c r="AM984" s="211"/>
      <c r="AN984" s="211"/>
      <c r="AO984" s="211"/>
      <c r="AP984" s="211"/>
      <c r="AQ984" s="211"/>
    </row>
    <row r="985" spans="1:43">
      <c r="A985" s="292">
        <v>9781776542123</v>
      </c>
      <c r="B985" s="213" t="s">
        <v>3377</v>
      </c>
      <c r="C985" s="225">
        <v>49.95</v>
      </c>
      <c r="E985" s="279"/>
      <c r="F985" s="211"/>
      <c r="G985" s="279"/>
      <c r="H985" s="211"/>
      <c r="I985" s="211"/>
      <c r="J985" s="211"/>
      <c r="K985" s="211"/>
      <c r="L985" s="211"/>
      <c r="M985" s="211"/>
      <c r="N985" s="211"/>
      <c r="O985" s="211"/>
      <c r="P985" s="211"/>
      <c r="Q985" s="211"/>
      <c r="R985" s="211"/>
      <c r="S985" s="211"/>
      <c r="T985" s="211"/>
      <c r="U985" s="211"/>
      <c r="V985" s="211"/>
      <c r="W985" s="211"/>
      <c r="X985" s="211"/>
      <c r="Y985" s="211"/>
      <c r="Z985" s="211"/>
      <c r="AA985" s="211"/>
      <c r="AB985" s="211"/>
      <c r="AC985" s="211"/>
      <c r="AD985" s="211"/>
      <c r="AE985" s="211"/>
      <c r="AF985" s="211"/>
      <c r="AG985" s="211"/>
      <c r="AH985" s="211"/>
      <c r="AI985" s="211"/>
      <c r="AJ985" s="211"/>
      <c r="AK985" s="211"/>
      <c r="AL985" s="211"/>
      <c r="AM985" s="211"/>
      <c r="AN985" s="211"/>
      <c r="AO985" s="211"/>
      <c r="AP985" s="211"/>
      <c r="AQ985" s="211"/>
    </row>
    <row r="986" spans="1:43">
      <c r="A986" s="292">
        <v>9781776542130</v>
      </c>
      <c r="B986" s="213" t="s">
        <v>3378</v>
      </c>
      <c r="C986" s="225">
        <v>49.95</v>
      </c>
      <c r="E986" s="279"/>
      <c r="F986" s="211"/>
      <c r="G986" s="279"/>
      <c r="H986" s="211"/>
      <c r="I986" s="211"/>
      <c r="J986" s="211"/>
      <c r="K986" s="211"/>
      <c r="L986" s="211"/>
      <c r="M986" s="211"/>
      <c r="N986" s="211"/>
      <c r="O986" s="211"/>
      <c r="P986" s="211"/>
      <c r="Q986" s="211"/>
      <c r="R986" s="211"/>
      <c r="S986" s="211"/>
      <c r="T986" s="211"/>
      <c r="U986" s="211"/>
      <c r="V986" s="211"/>
      <c r="W986" s="211"/>
      <c r="X986" s="211"/>
      <c r="Y986" s="211"/>
      <c r="Z986" s="211"/>
      <c r="AA986" s="211"/>
      <c r="AB986" s="211"/>
      <c r="AC986" s="211"/>
      <c r="AD986" s="211"/>
      <c r="AE986" s="211"/>
      <c r="AF986" s="211"/>
      <c r="AG986" s="211"/>
      <c r="AH986" s="211"/>
      <c r="AI986" s="211"/>
      <c r="AJ986" s="211"/>
      <c r="AK986" s="211"/>
      <c r="AL986" s="211"/>
      <c r="AM986" s="211"/>
      <c r="AN986" s="211"/>
      <c r="AO986" s="211"/>
      <c r="AP986" s="211"/>
      <c r="AQ986" s="211"/>
    </row>
    <row r="987" spans="1:43">
      <c r="A987" s="292">
        <v>9781776540464</v>
      </c>
      <c r="B987" s="213" t="s">
        <v>3379</v>
      </c>
      <c r="C987" s="225">
        <v>49.95</v>
      </c>
      <c r="E987" s="279"/>
      <c r="F987" s="211"/>
      <c r="G987" s="279"/>
      <c r="H987" s="211"/>
      <c r="I987" s="211"/>
      <c r="J987" s="211"/>
      <c r="K987" s="211"/>
      <c r="L987" s="211"/>
      <c r="M987" s="211"/>
      <c r="N987" s="211"/>
      <c r="O987" s="211"/>
      <c r="P987" s="211"/>
      <c r="Q987" s="211"/>
      <c r="R987" s="211"/>
      <c r="S987" s="211"/>
      <c r="T987" s="211"/>
      <c r="U987" s="211"/>
      <c r="V987" s="211"/>
      <c r="W987" s="211"/>
      <c r="X987" s="211"/>
      <c r="Y987" s="211"/>
      <c r="Z987" s="211"/>
      <c r="AA987" s="211"/>
      <c r="AB987" s="211"/>
      <c r="AC987" s="211"/>
      <c r="AD987" s="211"/>
      <c r="AE987" s="211"/>
      <c r="AF987" s="211"/>
      <c r="AG987" s="211"/>
      <c r="AH987" s="211"/>
      <c r="AI987" s="211"/>
      <c r="AJ987" s="211"/>
      <c r="AK987" s="211"/>
      <c r="AL987" s="211"/>
      <c r="AM987" s="211"/>
      <c r="AN987" s="211"/>
      <c r="AO987" s="211"/>
      <c r="AP987" s="211"/>
      <c r="AQ987" s="211"/>
    </row>
    <row r="988" spans="1:43">
      <c r="A988" s="292">
        <v>9781776542093</v>
      </c>
      <c r="B988" s="213" t="s">
        <v>3380</v>
      </c>
      <c r="C988" s="225">
        <v>49.95</v>
      </c>
      <c r="E988" s="279"/>
      <c r="F988" s="211"/>
      <c r="G988" s="279"/>
      <c r="H988" s="211"/>
      <c r="I988" s="211"/>
      <c r="J988" s="211"/>
      <c r="K988" s="211"/>
      <c r="L988" s="211"/>
      <c r="M988" s="211"/>
      <c r="N988" s="211"/>
      <c r="O988" s="211"/>
      <c r="P988" s="211"/>
      <c r="Q988" s="211"/>
      <c r="R988" s="211"/>
      <c r="S988" s="211"/>
      <c r="T988" s="211"/>
      <c r="U988" s="211"/>
      <c r="V988" s="211"/>
      <c r="W988" s="211"/>
      <c r="X988" s="211"/>
      <c r="Y988" s="211"/>
      <c r="Z988" s="211"/>
      <c r="AA988" s="211"/>
      <c r="AB988" s="211"/>
      <c r="AC988" s="211"/>
      <c r="AD988" s="211"/>
      <c r="AE988" s="211"/>
      <c r="AF988" s="211"/>
      <c r="AG988" s="211"/>
      <c r="AH988" s="211"/>
      <c r="AI988" s="211"/>
      <c r="AJ988" s="211"/>
      <c r="AK988" s="211"/>
      <c r="AL988" s="211"/>
      <c r="AM988" s="211"/>
      <c r="AN988" s="211"/>
      <c r="AO988" s="211"/>
      <c r="AP988" s="211"/>
      <c r="AQ988" s="211"/>
    </row>
    <row r="989" spans="1:43">
      <c r="A989" s="292">
        <v>9781776541645</v>
      </c>
      <c r="B989" s="213" t="s">
        <v>3381</v>
      </c>
      <c r="C989" s="225">
        <v>49.95</v>
      </c>
      <c r="E989" s="279"/>
      <c r="F989" s="211"/>
      <c r="G989" s="279"/>
      <c r="H989" s="211"/>
      <c r="I989" s="211"/>
      <c r="J989" s="211"/>
      <c r="K989" s="211"/>
      <c r="L989" s="211"/>
      <c r="M989" s="211"/>
      <c r="N989" s="211"/>
      <c r="O989" s="211"/>
      <c r="P989" s="211"/>
      <c r="Q989" s="211"/>
      <c r="R989" s="211"/>
      <c r="S989" s="211"/>
      <c r="T989" s="211"/>
      <c r="U989" s="211"/>
      <c r="V989" s="211"/>
      <c r="W989" s="211"/>
      <c r="X989" s="211"/>
      <c r="Y989" s="211"/>
      <c r="Z989" s="211"/>
      <c r="AA989" s="211"/>
      <c r="AB989" s="211"/>
      <c r="AC989" s="211"/>
      <c r="AD989" s="211"/>
      <c r="AE989" s="211"/>
      <c r="AF989" s="211"/>
      <c r="AG989" s="211"/>
      <c r="AH989" s="211"/>
      <c r="AI989" s="211"/>
      <c r="AJ989" s="211"/>
      <c r="AK989" s="211"/>
      <c r="AL989" s="211"/>
      <c r="AM989" s="211"/>
      <c r="AN989" s="211"/>
      <c r="AO989" s="211"/>
      <c r="AP989" s="211"/>
      <c r="AQ989" s="211"/>
    </row>
    <row r="990" spans="1:43">
      <c r="A990" s="292">
        <v>9781776541652</v>
      </c>
      <c r="B990" s="213" t="s">
        <v>3382</v>
      </c>
      <c r="C990" s="225">
        <v>49.95</v>
      </c>
      <c r="E990" s="279"/>
      <c r="F990" s="211"/>
      <c r="G990" s="279"/>
      <c r="H990" s="211"/>
      <c r="I990" s="211"/>
      <c r="J990" s="211"/>
      <c r="K990" s="211"/>
      <c r="L990" s="211"/>
      <c r="M990" s="211"/>
      <c r="N990" s="211"/>
      <c r="O990" s="211"/>
      <c r="P990" s="211"/>
      <c r="Q990" s="211"/>
      <c r="R990" s="211"/>
      <c r="S990" s="211"/>
      <c r="T990" s="211"/>
      <c r="U990" s="211"/>
      <c r="V990" s="211"/>
      <c r="W990" s="211"/>
      <c r="X990" s="211"/>
      <c r="Y990" s="211"/>
      <c r="Z990" s="211"/>
      <c r="AA990" s="211"/>
      <c r="AB990" s="211"/>
      <c r="AC990" s="211"/>
      <c r="AD990" s="211"/>
      <c r="AE990" s="211"/>
      <c r="AF990" s="211"/>
      <c r="AG990" s="211"/>
      <c r="AH990" s="211"/>
      <c r="AI990" s="211"/>
      <c r="AJ990" s="211"/>
      <c r="AK990" s="211"/>
      <c r="AL990" s="211"/>
      <c r="AM990" s="211"/>
      <c r="AN990" s="211"/>
      <c r="AO990" s="211"/>
      <c r="AP990" s="211"/>
      <c r="AQ990" s="211"/>
    </row>
    <row r="991" spans="1:43">
      <c r="A991" s="292">
        <v>9781776542109</v>
      </c>
      <c r="B991" s="213" t="s">
        <v>3383</v>
      </c>
      <c r="C991" s="225">
        <v>49.95</v>
      </c>
      <c r="E991" s="279"/>
      <c r="F991" s="211"/>
      <c r="G991" s="279"/>
      <c r="H991" s="211"/>
      <c r="I991" s="211"/>
      <c r="J991" s="211"/>
      <c r="K991" s="211"/>
      <c r="L991" s="211"/>
      <c r="M991" s="211"/>
      <c r="N991" s="211"/>
      <c r="O991" s="211"/>
      <c r="P991" s="211"/>
      <c r="Q991" s="211"/>
      <c r="R991" s="211"/>
      <c r="S991" s="211"/>
      <c r="T991" s="211"/>
      <c r="U991" s="211"/>
      <c r="V991" s="211"/>
      <c r="W991" s="211"/>
      <c r="X991" s="211"/>
      <c r="Y991" s="211"/>
      <c r="Z991" s="211"/>
      <c r="AA991" s="211"/>
      <c r="AB991" s="211"/>
      <c r="AC991" s="211"/>
      <c r="AD991" s="211"/>
      <c r="AE991" s="211"/>
      <c r="AF991" s="211"/>
      <c r="AG991" s="211"/>
      <c r="AH991" s="211"/>
      <c r="AI991" s="211"/>
      <c r="AJ991" s="211"/>
      <c r="AK991" s="211"/>
      <c r="AL991" s="211"/>
      <c r="AM991" s="211"/>
      <c r="AN991" s="211"/>
      <c r="AO991" s="211"/>
      <c r="AP991" s="211"/>
      <c r="AQ991" s="211"/>
    </row>
    <row r="992" spans="1:43">
      <c r="A992" s="292">
        <v>9781776542147</v>
      </c>
      <c r="B992" s="213" t="s">
        <v>3384</v>
      </c>
      <c r="C992" s="225">
        <v>49.95</v>
      </c>
      <c r="E992" s="279"/>
      <c r="F992" s="211"/>
      <c r="G992" s="279"/>
      <c r="H992" s="211"/>
      <c r="I992" s="211"/>
      <c r="J992" s="211"/>
      <c r="K992" s="211"/>
      <c r="L992" s="211"/>
      <c r="M992" s="211"/>
      <c r="N992" s="211"/>
      <c r="O992" s="211"/>
      <c r="P992" s="211"/>
      <c r="Q992" s="211"/>
      <c r="R992" s="211"/>
      <c r="S992" s="211"/>
      <c r="T992" s="211"/>
      <c r="U992" s="211"/>
      <c r="V992" s="211"/>
      <c r="W992" s="211"/>
      <c r="X992" s="211"/>
      <c r="Y992" s="211"/>
      <c r="Z992" s="211"/>
      <c r="AA992" s="211"/>
      <c r="AB992" s="211"/>
      <c r="AC992" s="211"/>
      <c r="AD992" s="211"/>
      <c r="AE992" s="211"/>
      <c r="AF992" s="211"/>
      <c r="AG992" s="211"/>
      <c r="AH992" s="211"/>
      <c r="AI992" s="211"/>
      <c r="AJ992" s="211"/>
      <c r="AK992" s="211"/>
      <c r="AL992" s="211"/>
      <c r="AM992" s="211"/>
      <c r="AN992" s="211"/>
      <c r="AO992" s="211"/>
      <c r="AP992" s="211"/>
      <c r="AQ992" s="211"/>
    </row>
    <row r="993" spans="1:43">
      <c r="A993" s="292">
        <v>9781776540945</v>
      </c>
      <c r="B993" s="213" t="s">
        <v>3385</v>
      </c>
      <c r="C993" s="225">
        <v>49.95</v>
      </c>
      <c r="E993" s="279"/>
      <c r="F993" s="211"/>
      <c r="G993" s="279"/>
      <c r="H993" s="211"/>
      <c r="I993" s="211"/>
      <c r="J993" s="211"/>
      <c r="K993" s="211"/>
      <c r="L993" s="211"/>
      <c r="M993" s="211"/>
      <c r="N993" s="211"/>
      <c r="O993" s="211"/>
      <c r="P993" s="211"/>
      <c r="Q993" s="211"/>
      <c r="R993" s="211"/>
      <c r="S993" s="211"/>
      <c r="T993" s="211"/>
      <c r="U993" s="211"/>
      <c r="V993" s="211"/>
      <c r="W993" s="211"/>
      <c r="X993" s="211"/>
      <c r="Y993" s="211"/>
      <c r="Z993" s="211"/>
      <c r="AA993" s="211"/>
      <c r="AB993" s="211"/>
      <c r="AC993" s="211"/>
      <c r="AD993" s="211"/>
      <c r="AE993" s="211"/>
      <c r="AF993" s="211"/>
      <c r="AG993" s="211"/>
      <c r="AH993" s="211"/>
      <c r="AI993" s="211"/>
      <c r="AJ993" s="211"/>
      <c r="AK993" s="211"/>
      <c r="AL993" s="211"/>
      <c r="AM993" s="211"/>
      <c r="AN993" s="211"/>
      <c r="AO993" s="211"/>
      <c r="AP993" s="211"/>
      <c r="AQ993" s="211"/>
    </row>
    <row r="994" spans="1:43">
      <c r="A994" s="292">
        <v>9781776541003</v>
      </c>
      <c r="B994" s="213" t="s">
        <v>3386</v>
      </c>
      <c r="C994" s="225">
        <v>49.95</v>
      </c>
      <c r="E994" s="279"/>
      <c r="F994" s="211"/>
      <c r="G994" s="279"/>
      <c r="H994" s="211"/>
      <c r="I994" s="211"/>
      <c r="J994" s="211"/>
      <c r="K994" s="211"/>
      <c r="L994" s="211"/>
      <c r="M994" s="211"/>
      <c r="N994" s="211"/>
      <c r="O994" s="211"/>
      <c r="P994" s="211"/>
      <c r="Q994" s="211"/>
      <c r="R994" s="211"/>
      <c r="S994" s="211"/>
      <c r="T994" s="211"/>
      <c r="U994" s="211"/>
      <c r="V994" s="211"/>
      <c r="W994" s="211"/>
      <c r="X994" s="211"/>
      <c r="Y994" s="211"/>
      <c r="Z994" s="211"/>
      <c r="AA994" s="211"/>
      <c r="AB994" s="211"/>
      <c r="AC994" s="211"/>
      <c r="AD994" s="211"/>
      <c r="AE994" s="211"/>
      <c r="AF994" s="211"/>
      <c r="AG994" s="211"/>
      <c r="AH994" s="211"/>
      <c r="AI994" s="211"/>
      <c r="AJ994" s="211"/>
      <c r="AK994" s="211"/>
      <c r="AL994" s="211"/>
      <c r="AM994" s="211"/>
      <c r="AN994" s="211"/>
      <c r="AO994" s="211"/>
      <c r="AP994" s="211"/>
      <c r="AQ994" s="211"/>
    </row>
    <row r="995" spans="1:43">
      <c r="A995" s="293">
        <v>9781776541669</v>
      </c>
      <c r="B995" s="219" t="s">
        <v>3387</v>
      </c>
      <c r="C995" s="225">
        <v>49.95</v>
      </c>
      <c r="E995" s="279"/>
      <c r="F995" s="211"/>
      <c r="G995" s="279"/>
      <c r="H995" s="211"/>
      <c r="I995" s="211"/>
      <c r="J995" s="211"/>
      <c r="K995" s="211"/>
      <c r="L995" s="211"/>
      <c r="M995" s="211"/>
      <c r="N995" s="211"/>
      <c r="O995" s="211"/>
      <c r="P995" s="211"/>
      <c r="Q995" s="211"/>
      <c r="R995" s="211"/>
      <c r="S995" s="211"/>
      <c r="T995" s="211"/>
      <c r="U995" s="211"/>
      <c r="V995" s="211"/>
      <c r="W995" s="211"/>
      <c r="X995" s="211"/>
      <c r="Y995" s="211"/>
      <c r="Z995" s="211"/>
      <c r="AA995" s="211"/>
      <c r="AB995" s="211"/>
      <c r="AC995" s="211"/>
      <c r="AD995" s="211"/>
      <c r="AE995" s="211"/>
      <c r="AF995" s="211"/>
      <c r="AG995" s="211"/>
      <c r="AH995" s="211"/>
      <c r="AI995" s="211"/>
      <c r="AJ995" s="211"/>
      <c r="AK995" s="211"/>
      <c r="AL995" s="211"/>
      <c r="AM995" s="211"/>
      <c r="AN995" s="211"/>
      <c r="AO995" s="211"/>
      <c r="AP995" s="211"/>
      <c r="AQ995" s="211"/>
    </row>
    <row r="996" spans="1:43">
      <c r="A996" s="302">
        <v>9781776542352</v>
      </c>
      <c r="B996" s="272" t="s">
        <v>3388</v>
      </c>
      <c r="C996" s="225">
        <v>49.95</v>
      </c>
      <c r="E996" s="319"/>
      <c r="F996" s="211"/>
      <c r="G996" s="279"/>
      <c r="H996" s="211"/>
      <c r="I996" s="211"/>
      <c r="J996" s="211"/>
      <c r="K996" s="211"/>
      <c r="L996" s="211"/>
      <c r="M996" s="211"/>
      <c r="N996" s="211"/>
      <c r="O996" s="211"/>
      <c r="P996" s="211"/>
      <c r="Q996" s="211"/>
      <c r="R996" s="211"/>
      <c r="S996" s="211"/>
      <c r="T996" s="211"/>
      <c r="U996" s="211"/>
      <c r="V996" s="211"/>
      <c r="W996" s="211"/>
      <c r="X996" s="211"/>
      <c r="Y996" s="211"/>
      <c r="Z996" s="211"/>
      <c r="AA996" s="211"/>
      <c r="AB996" s="211"/>
      <c r="AC996" s="211"/>
      <c r="AD996" s="211"/>
      <c r="AE996" s="211"/>
      <c r="AF996" s="211"/>
      <c r="AG996" s="211"/>
      <c r="AH996" s="211"/>
      <c r="AI996" s="211"/>
      <c r="AJ996" s="211"/>
      <c r="AK996" s="211"/>
      <c r="AL996" s="211"/>
      <c r="AM996" s="211"/>
      <c r="AN996" s="211"/>
      <c r="AO996" s="211"/>
      <c r="AP996" s="211"/>
      <c r="AQ996" s="211"/>
    </row>
    <row r="997" spans="1:43">
      <c r="A997" s="302">
        <v>9781776542369</v>
      </c>
      <c r="B997" s="272" t="s">
        <v>3389</v>
      </c>
      <c r="C997" s="225">
        <v>49.95</v>
      </c>
      <c r="E997" s="319"/>
    </row>
    <row r="998" spans="1:43">
      <c r="A998" s="302">
        <v>9781776542376</v>
      </c>
      <c r="B998" s="272" t="s">
        <v>3390</v>
      </c>
      <c r="C998" s="225">
        <v>49.95</v>
      </c>
      <c r="E998" s="319"/>
    </row>
    <row r="999" spans="1:43">
      <c r="A999" s="302">
        <v>9781776542383</v>
      </c>
      <c r="B999" s="272" t="s">
        <v>3391</v>
      </c>
      <c r="C999" s="225">
        <v>49.95</v>
      </c>
      <c r="E999" s="319"/>
    </row>
    <row r="1000" spans="1:43">
      <c r="A1000" s="302">
        <v>9781776542390</v>
      </c>
      <c r="B1000" s="272" t="s">
        <v>3392</v>
      </c>
      <c r="C1000" s="225">
        <v>49.95</v>
      </c>
      <c r="E1000" s="319"/>
    </row>
    <row r="1001" spans="1:43">
      <c r="A1001" s="303"/>
      <c r="E1001" s="283"/>
    </row>
  </sheetData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54BB-9356-4154-9152-248F7131E14F}">
  <sheetPr>
    <tabColor rgb="FFA9EBE9"/>
  </sheetPr>
  <dimension ref="A1:D379"/>
  <sheetViews>
    <sheetView workbookViewId="0">
      <selection activeCell="C39" sqref="C39"/>
    </sheetView>
  </sheetViews>
  <sheetFormatPr defaultRowHeight="15"/>
  <cols>
    <col min="1" max="1" width="70.7109375" style="11" customWidth="1"/>
    <col min="2" max="2" width="26.7109375" style="11" customWidth="1"/>
    <col min="3" max="3" width="16.85546875" style="13" customWidth="1"/>
    <col min="4" max="4" width="12.28515625" style="14" customWidth="1"/>
    <col min="5" max="16384" width="9.140625" style="11"/>
  </cols>
  <sheetData>
    <row r="1" spans="1:3">
      <c r="A1" s="30" t="s">
        <v>62</v>
      </c>
      <c r="B1" s="30" t="s">
        <v>49</v>
      </c>
      <c r="C1" s="30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30" t="s">
        <v>3393</v>
      </c>
      <c r="B5" s="38"/>
      <c r="C5" s="63"/>
    </row>
    <row r="6" spans="1:3">
      <c r="B6" s="12"/>
    </row>
    <row r="7" spans="1:3">
      <c r="A7" s="91" t="s">
        <v>3394</v>
      </c>
      <c r="B7" s="106"/>
      <c r="C7" s="92"/>
    </row>
    <row r="8" spans="1:3">
      <c r="A8" s="37" t="s">
        <v>3395</v>
      </c>
      <c r="B8" s="12">
        <v>9780731273119</v>
      </c>
      <c r="C8" s="13">
        <v>15.5</v>
      </c>
    </row>
    <row r="9" spans="1:3">
      <c r="A9" s="11" t="s">
        <v>3396</v>
      </c>
      <c r="B9" s="12">
        <v>9780731273133</v>
      </c>
      <c r="C9" s="13">
        <v>15.5</v>
      </c>
    </row>
    <row r="10" spans="1:3">
      <c r="A10" s="11" t="s">
        <v>3397</v>
      </c>
      <c r="B10" s="12">
        <v>9780731273072</v>
      </c>
      <c r="C10" s="13">
        <v>22.95</v>
      </c>
    </row>
    <row r="11" spans="1:3">
      <c r="A11" s="11" t="s">
        <v>3398</v>
      </c>
      <c r="B11" s="12">
        <v>9780731273089</v>
      </c>
      <c r="C11" s="13">
        <v>17.25</v>
      </c>
    </row>
    <row r="12" spans="1:3">
      <c r="A12" s="11" t="s">
        <v>3399</v>
      </c>
      <c r="B12" s="12">
        <v>9780731274550</v>
      </c>
      <c r="C12" s="13">
        <v>888.95</v>
      </c>
    </row>
    <row r="13" spans="1:3">
      <c r="A13" s="11" t="s">
        <v>3400</v>
      </c>
      <c r="B13" s="12">
        <v>9780731273126</v>
      </c>
      <c r="C13" s="13">
        <v>15.5</v>
      </c>
    </row>
    <row r="14" spans="1:3">
      <c r="A14" s="11" t="s">
        <v>3401</v>
      </c>
      <c r="B14" s="12">
        <v>9780731273096</v>
      </c>
      <c r="C14" s="13">
        <v>15.5</v>
      </c>
    </row>
    <row r="15" spans="1:3">
      <c r="A15" s="11" t="s">
        <v>3402</v>
      </c>
      <c r="B15" s="12">
        <v>9780731273102</v>
      </c>
      <c r="C15" s="13">
        <v>15.5</v>
      </c>
    </row>
    <row r="17" spans="1:3">
      <c r="A17" s="91" t="s">
        <v>3403</v>
      </c>
      <c r="B17" s="106"/>
      <c r="C17" s="92"/>
    </row>
    <row r="18" spans="1:3">
      <c r="A18" s="11" t="s">
        <v>3404</v>
      </c>
      <c r="B18" s="12">
        <v>9780731273645</v>
      </c>
      <c r="C18" s="13">
        <v>22.95</v>
      </c>
    </row>
    <row r="19" spans="1:3">
      <c r="A19" s="11" t="s">
        <v>3405</v>
      </c>
      <c r="B19" s="12">
        <v>9780731273638</v>
      </c>
      <c r="C19" s="13">
        <v>15.5</v>
      </c>
    </row>
    <row r="20" spans="1:3">
      <c r="A20" s="11" t="s">
        <v>3406</v>
      </c>
      <c r="B20" s="12">
        <v>9780731274567</v>
      </c>
      <c r="C20" s="13">
        <v>888.95</v>
      </c>
    </row>
    <row r="21" spans="1:3">
      <c r="A21" s="11" t="s">
        <v>3407</v>
      </c>
      <c r="B21" s="12">
        <v>9780731273584</v>
      </c>
      <c r="C21" s="13">
        <v>15.5</v>
      </c>
    </row>
    <row r="22" spans="1:3">
      <c r="A22" s="11" t="s">
        <v>3408</v>
      </c>
      <c r="B22" s="12">
        <v>9780731273621</v>
      </c>
      <c r="C22" s="13">
        <v>15.5</v>
      </c>
    </row>
    <row r="23" spans="1:3">
      <c r="A23" s="11" t="s">
        <v>3409</v>
      </c>
      <c r="B23" s="12">
        <v>9780731273591</v>
      </c>
      <c r="C23" s="13">
        <v>15.5</v>
      </c>
    </row>
    <row r="24" spans="1:3">
      <c r="A24" s="11" t="s">
        <v>3410</v>
      </c>
      <c r="B24" s="12">
        <v>9780731273614</v>
      </c>
      <c r="C24" s="13">
        <v>15.5</v>
      </c>
    </row>
    <row r="25" spans="1:3">
      <c r="A25" s="11" t="s">
        <v>3411</v>
      </c>
      <c r="B25" s="12">
        <v>9780731273607</v>
      </c>
      <c r="C25" s="13">
        <v>15.5</v>
      </c>
    </row>
    <row r="26" spans="1:3">
      <c r="A26" s="11" t="s">
        <v>3412</v>
      </c>
      <c r="B26" s="12">
        <v>9780731273683</v>
      </c>
      <c r="C26" s="13">
        <v>15.5</v>
      </c>
    </row>
    <row r="27" spans="1:3">
      <c r="B27" s="12"/>
    </row>
    <row r="28" spans="1:3">
      <c r="A28" s="91" t="s">
        <v>3413</v>
      </c>
      <c r="B28" s="106"/>
      <c r="C28" s="92"/>
    </row>
    <row r="29" spans="1:3">
      <c r="A29" s="11" t="s">
        <v>3414</v>
      </c>
      <c r="B29" s="12">
        <v>9780731273669</v>
      </c>
      <c r="C29" s="13">
        <v>15.5</v>
      </c>
    </row>
    <row r="30" spans="1:3">
      <c r="A30" s="11" t="s">
        <v>3415</v>
      </c>
      <c r="B30" s="12">
        <v>9780731273690</v>
      </c>
      <c r="C30" s="13">
        <v>15.5</v>
      </c>
    </row>
    <row r="31" spans="1:3">
      <c r="A31" s="11" t="s">
        <v>3416</v>
      </c>
      <c r="B31" s="12">
        <v>9780731273652</v>
      </c>
      <c r="C31" s="13">
        <v>15.5</v>
      </c>
    </row>
    <row r="32" spans="1:3">
      <c r="A32" s="11" t="s">
        <v>3417</v>
      </c>
      <c r="B32" s="12">
        <v>9780731273676</v>
      </c>
      <c r="C32" s="13">
        <v>15.5</v>
      </c>
    </row>
    <row r="33" spans="1:3">
      <c r="A33" s="11" t="s">
        <v>3418</v>
      </c>
      <c r="B33" s="12">
        <v>9780731273713</v>
      </c>
      <c r="C33" s="13">
        <v>22.95</v>
      </c>
    </row>
    <row r="34" spans="1:3">
      <c r="A34" s="11" t="s">
        <v>3419</v>
      </c>
      <c r="B34" s="12">
        <v>9780731273706</v>
      </c>
      <c r="C34" s="13">
        <v>15.5</v>
      </c>
    </row>
    <row r="35" spans="1:3">
      <c r="A35" s="11" t="s">
        <v>3420</v>
      </c>
      <c r="B35" s="12">
        <v>9780731274574</v>
      </c>
      <c r="C35" s="13">
        <v>888.95</v>
      </c>
    </row>
    <row r="37" spans="1:3">
      <c r="A37" s="91" t="s">
        <v>3421</v>
      </c>
      <c r="B37" s="106"/>
      <c r="C37" s="92"/>
    </row>
    <row r="38" spans="1:3">
      <c r="A38" s="11" t="s">
        <v>3422</v>
      </c>
      <c r="B38" s="12">
        <v>9780731273720</v>
      </c>
      <c r="C38" s="13">
        <v>15.5</v>
      </c>
    </row>
    <row r="39" spans="1:3">
      <c r="A39" s="11" t="s">
        <v>3423</v>
      </c>
      <c r="B39" s="12">
        <v>9780731273751</v>
      </c>
      <c r="C39" s="13">
        <v>15.5</v>
      </c>
    </row>
    <row r="40" spans="1:3">
      <c r="A40" s="11" t="s">
        <v>3424</v>
      </c>
      <c r="B40" s="12">
        <v>9780731273782</v>
      </c>
      <c r="C40" s="13">
        <v>22.95</v>
      </c>
    </row>
    <row r="41" spans="1:3">
      <c r="A41" s="11" t="s">
        <v>3425</v>
      </c>
      <c r="B41" s="12">
        <v>9780731273775</v>
      </c>
      <c r="C41" s="13">
        <v>15.5</v>
      </c>
    </row>
    <row r="42" spans="1:3">
      <c r="A42" s="11" t="s">
        <v>3426</v>
      </c>
      <c r="B42" s="12">
        <v>9780731274581</v>
      </c>
      <c r="C42" s="13">
        <v>888.95</v>
      </c>
    </row>
    <row r="43" spans="1:3">
      <c r="A43" s="11" t="s">
        <v>3427</v>
      </c>
      <c r="B43" s="12">
        <v>9780731273768</v>
      </c>
      <c r="C43" s="13">
        <v>15.5</v>
      </c>
    </row>
    <row r="44" spans="1:3">
      <c r="A44" s="11" t="s">
        <v>3428</v>
      </c>
      <c r="B44" s="12">
        <v>9780731273737</v>
      </c>
      <c r="C44" s="13">
        <v>15.5</v>
      </c>
    </row>
    <row r="45" spans="1:3">
      <c r="A45" s="11" t="s">
        <v>3429</v>
      </c>
      <c r="B45" s="12">
        <v>9780731273744</v>
      </c>
      <c r="C45" s="13">
        <v>15.5</v>
      </c>
    </row>
    <row r="46" spans="1:3">
      <c r="B46" s="12"/>
    </row>
    <row r="47" spans="1:3">
      <c r="A47" s="91" t="s">
        <v>3430</v>
      </c>
      <c r="B47" s="106"/>
      <c r="C47" s="92"/>
    </row>
    <row r="48" spans="1:3">
      <c r="A48" s="11" t="s">
        <v>3431</v>
      </c>
      <c r="B48" s="12">
        <v>9780731274000</v>
      </c>
      <c r="C48" s="13">
        <v>122.95</v>
      </c>
    </row>
    <row r="49" spans="1:3">
      <c r="A49" s="11" t="s">
        <v>3432</v>
      </c>
      <c r="B49" s="12">
        <v>9780731274024</v>
      </c>
      <c r="C49" s="13">
        <v>87.5</v>
      </c>
    </row>
    <row r="50" spans="1:3">
      <c r="A50" s="11" t="s">
        <v>3433</v>
      </c>
      <c r="B50" s="12">
        <v>9780731274635</v>
      </c>
      <c r="C50" s="13">
        <v>3676.35</v>
      </c>
    </row>
    <row r="51" spans="1:3">
      <c r="B51" s="12"/>
    </row>
    <row r="52" spans="1:3">
      <c r="A52" s="91" t="s">
        <v>3434</v>
      </c>
      <c r="B52" s="106"/>
      <c r="C52" s="92"/>
    </row>
    <row r="53" spans="1:3">
      <c r="A53" s="11" t="s">
        <v>3435</v>
      </c>
      <c r="B53" s="12">
        <v>9780731273188</v>
      </c>
      <c r="C53" s="13">
        <v>15.5</v>
      </c>
    </row>
    <row r="54" spans="1:3">
      <c r="A54" s="11" t="s">
        <v>3436</v>
      </c>
      <c r="B54" s="12">
        <v>9780731273164</v>
      </c>
      <c r="C54" s="13">
        <v>15.5</v>
      </c>
    </row>
    <row r="55" spans="1:3">
      <c r="A55" s="11" t="s">
        <v>3437</v>
      </c>
      <c r="B55" s="12">
        <v>9780731273201</v>
      </c>
      <c r="C55" s="13">
        <v>15.5</v>
      </c>
    </row>
    <row r="56" spans="1:3">
      <c r="A56" s="11" t="s">
        <v>3438</v>
      </c>
      <c r="B56" s="12">
        <v>9780731273140</v>
      </c>
      <c r="C56" s="13">
        <v>22.95</v>
      </c>
    </row>
    <row r="57" spans="1:3">
      <c r="A57" s="11" t="s">
        <v>3439</v>
      </c>
      <c r="B57" s="12">
        <v>9780731273157</v>
      </c>
      <c r="C57" s="13">
        <v>16.75</v>
      </c>
    </row>
    <row r="58" spans="1:3">
      <c r="A58" s="11" t="s">
        <v>3440</v>
      </c>
      <c r="B58" s="12">
        <v>9780731274598</v>
      </c>
      <c r="C58" s="13">
        <v>888.95</v>
      </c>
    </row>
    <row r="59" spans="1:3">
      <c r="A59" s="11" t="s">
        <v>3441</v>
      </c>
      <c r="B59" s="12">
        <v>9780731273195</v>
      </c>
      <c r="C59" s="13">
        <v>15.5</v>
      </c>
    </row>
    <row r="60" spans="1:3">
      <c r="A60" s="11" t="s">
        <v>3442</v>
      </c>
      <c r="B60" s="12">
        <v>9780731273171</v>
      </c>
      <c r="C60" s="13">
        <v>15.5</v>
      </c>
    </row>
    <row r="61" spans="1:3">
      <c r="B61" s="12"/>
    </row>
    <row r="62" spans="1:3">
      <c r="A62" s="91" t="s">
        <v>3443</v>
      </c>
      <c r="B62" s="106"/>
      <c r="C62" s="92"/>
    </row>
    <row r="63" spans="1:3">
      <c r="A63" s="11" t="s">
        <v>3444</v>
      </c>
      <c r="B63" s="12">
        <v>9780731273799</v>
      </c>
      <c r="C63" s="13">
        <v>15.5</v>
      </c>
    </row>
    <row r="64" spans="1:3">
      <c r="A64" s="11" t="s">
        <v>3445</v>
      </c>
      <c r="B64" s="12">
        <v>9780731273850</v>
      </c>
      <c r="C64" s="13">
        <v>22.95</v>
      </c>
    </row>
    <row r="65" spans="1:3">
      <c r="A65" s="11" t="s">
        <v>3446</v>
      </c>
      <c r="B65" s="12">
        <v>9780731273843</v>
      </c>
      <c r="C65" s="13">
        <v>15.5</v>
      </c>
    </row>
    <row r="66" spans="1:3">
      <c r="A66" s="11" t="s">
        <v>3447</v>
      </c>
      <c r="B66" s="12">
        <v>9780731274604</v>
      </c>
      <c r="C66" s="13">
        <v>888.95</v>
      </c>
    </row>
    <row r="67" spans="1:3">
      <c r="A67" s="11" t="s">
        <v>3448</v>
      </c>
      <c r="B67" s="12">
        <v>9780731273805</v>
      </c>
      <c r="C67" s="13">
        <v>15.5</v>
      </c>
    </row>
    <row r="68" spans="1:3">
      <c r="A68" s="11" t="s">
        <v>3449</v>
      </c>
      <c r="B68" s="12">
        <v>9780731273829</v>
      </c>
      <c r="C68" s="13">
        <v>15.5</v>
      </c>
    </row>
    <row r="69" spans="1:3">
      <c r="A69" s="11" t="s">
        <v>3450</v>
      </c>
      <c r="B69" s="12">
        <v>9780731273812</v>
      </c>
      <c r="C69" s="13">
        <v>15.5</v>
      </c>
    </row>
    <row r="70" spans="1:3">
      <c r="A70" s="11" t="s">
        <v>3451</v>
      </c>
      <c r="B70" s="12">
        <v>9780731273836</v>
      </c>
      <c r="C70" s="13">
        <v>15.5</v>
      </c>
    </row>
    <row r="71" spans="1:3">
      <c r="B71" s="12"/>
    </row>
    <row r="72" spans="1:3">
      <c r="A72" s="91" t="s">
        <v>3452</v>
      </c>
      <c r="B72" s="106"/>
      <c r="C72" s="92"/>
    </row>
    <row r="73" spans="1:3">
      <c r="A73" s="11" t="s">
        <v>3453</v>
      </c>
      <c r="B73" s="12">
        <v>9780731273928</v>
      </c>
      <c r="C73" s="13">
        <v>22.95</v>
      </c>
    </row>
    <row r="74" spans="1:3">
      <c r="A74" s="11" t="s">
        <v>3454</v>
      </c>
      <c r="B74" s="12">
        <v>9780731273911</v>
      </c>
      <c r="C74" s="13">
        <v>15.5</v>
      </c>
    </row>
    <row r="75" spans="1:3">
      <c r="A75" s="11" t="s">
        <v>3455</v>
      </c>
      <c r="B75" s="12">
        <v>9780731274611</v>
      </c>
      <c r="C75" s="13">
        <v>888.95</v>
      </c>
    </row>
    <row r="76" spans="1:3">
      <c r="A76" s="11" t="s">
        <v>3456</v>
      </c>
      <c r="B76" s="12">
        <v>9780731273898</v>
      </c>
      <c r="C76" s="13">
        <v>15.5</v>
      </c>
    </row>
    <row r="77" spans="1:3">
      <c r="A77" s="11" t="s">
        <v>3457</v>
      </c>
      <c r="B77" s="12">
        <v>9780731273881</v>
      </c>
      <c r="C77" s="13">
        <v>15.5</v>
      </c>
    </row>
    <row r="78" spans="1:3">
      <c r="A78" s="11" t="s">
        <v>3458</v>
      </c>
      <c r="B78" s="12">
        <v>9780731273904</v>
      </c>
      <c r="C78" s="13">
        <v>15.5</v>
      </c>
    </row>
    <row r="79" spans="1:3">
      <c r="A79" s="11" t="s">
        <v>3459</v>
      </c>
      <c r="B79" s="12">
        <v>9780731273874</v>
      </c>
      <c r="C79" s="13">
        <v>15.5</v>
      </c>
    </row>
    <row r="80" spans="1:3">
      <c r="A80" s="11" t="s">
        <v>3460</v>
      </c>
      <c r="B80" s="12">
        <v>9780731273867</v>
      </c>
      <c r="C80" s="13">
        <v>15.5</v>
      </c>
    </row>
    <row r="82" spans="1:3">
      <c r="A82" s="91" t="s">
        <v>3461</v>
      </c>
      <c r="B82" s="106"/>
      <c r="C82" s="92"/>
    </row>
    <row r="83" spans="1:3">
      <c r="A83" s="11" t="s">
        <v>3462</v>
      </c>
      <c r="B83" s="12">
        <v>9780731273959</v>
      </c>
      <c r="C83" s="13">
        <v>15.5</v>
      </c>
    </row>
    <row r="84" spans="1:3">
      <c r="A84" s="11" t="s">
        <v>3463</v>
      </c>
      <c r="B84" s="12">
        <v>9780731273973</v>
      </c>
      <c r="C84" s="13">
        <v>15.5</v>
      </c>
    </row>
    <row r="85" spans="1:3">
      <c r="A85" s="11" t="s">
        <v>3464</v>
      </c>
      <c r="B85" s="12">
        <v>9780731273997</v>
      </c>
      <c r="C85" s="13">
        <v>22.95</v>
      </c>
    </row>
    <row r="86" spans="1:3">
      <c r="A86" s="11" t="s">
        <v>3465</v>
      </c>
      <c r="B86" s="12">
        <v>9780731273980</v>
      </c>
      <c r="C86" s="13">
        <v>15.5</v>
      </c>
    </row>
    <row r="87" spans="1:3">
      <c r="A87" s="11" t="s">
        <v>3466</v>
      </c>
      <c r="B87" s="12">
        <v>9780731274628</v>
      </c>
      <c r="C87" s="13">
        <v>888.95</v>
      </c>
    </row>
    <row r="88" spans="1:3">
      <c r="A88" s="11" t="s">
        <v>3467</v>
      </c>
      <c r="B88" s="12">
        <v>9780731273966</v>
      </c>
      <c r="C88" s="13">
        <v>15.5</v>
      </c>
    </row>
    <row r="89" spans="1:3">
      <c r="A89" s="11" t="s">
        <v>3468</v>
      </c>
      <c r="B89" s="12">
        <v>9780731273942</v>
      </c>
      <c r="C89" s="13">
        <v>15.5</v>
      </c>
    </row>
    <row r="90" spans="1:3">
      <c r="A90" s="11" t="s">
        <v>3469</v>
      </c>
      <c r="B90" s="12">
        <v>9780731273935</v>
      </c>
      <c r="C90" s="13">
        <v>15.5</v>
      </c>
    </row>
    <row r="91" spans="1:3">
      <c r="B91" s="12"/>
    </row>
    <row r="92" spans="1:3">
      <c r="A92" s="91" t="s">
        <v>3470</v>
      </c>
      <c r="B92" s="106"/>
      <c r="C92" s="92"/>
    </row>
    <row r="93" spans="1:3">
      <c r="A93" s="11" t="s">
        <v>3471</v>
      </c>
      <c r="B93" s="12">
        <v>9780731274017</v>
      </c>
      <c r="C93" s="13">
        <v>122.95</v>
      </c>
    </row>
    <row r="94" spans="1:3">
      <c r="A94" s="11" t="s">
        <v>3472</v>
      </c>
      <c r="B94" s="12">
        <v>9780731274031</v>
      </c>
      <c r="C94" s="13">
        <v>87.5</v>
      </c>
    </row>
    <row r="95" spans="1:3">
      <c r="A95" s="11" t="s">
        <v>3473</v>
      </c>
      <c r="B95" s="12">
        <v>9780731274642</v>
      </c>
      <c r="C95" s="13">
        <v>3676.35</v>
      </c>
    </row>
    <row r="97" spans="1:3">
      <c r="A97" s="91" t="s">
        <v>3474</v>
      </c>
      <c r="B97" s="106"/>
      <c r="C97" s="92"/>
    </row>
    <row r="98" spans="1:3">
      <c r="A98" s="11" t="s">
        <v>3475</v>
      </c>
      <c r="B98" s="12">
        <v>9780731274772</v>
      </c>
      <c r="C98" s="13">
        <v>15.5</v>
      </c>
    </row>
    <row r="99" spans="1:3">
      <c r="A99" s="11" t="s">
        <v>3476</v>
      </c>
      <c r="B99" s="12">
        <v>9780731274741</v>
      </c>
      <c r="C99" s="13">
        <v>15.5</v>
      </c>
    </row>
    <row r="100" spans="1:3">
      <c r="A100" s="11" t="s">
        <v>3477</v>
      </c>
      <c r="B100" s="12">
        <v>9780731274734</v>
      </c>
      <c r="C100" s="13">
        <v>16.75</v>
      </c>
    </row>
    <row r="101" spans="1:3">
      <c r="A101" s="11" t="s">
        <v>3478</v>
      </c>
      <c r="B101" s="12">
        <v>9780731274765</v>
      </c>
      <c r="C101" s="13">
        <v>15.5</v>
      </c>
    </row>
    <row r="102" spans="1:3">
      <c r="A102" s="11" t="s">
        <v>3479</v>
      </c>
      <c r="B102" s="12">
        <v>9780731274789</v>
      </c>
      <c r="C102" s="13">
        <v>22.95</v>
      </c>
    </row>
    <row r="103" spans="1:3">
      <c r="A103" s="11" t="s">
        <v>3480</v>
      </c>
      <c r="B103" s="12">
        <v>9780731274796</v>
      </c>
      <c r="C103" s="13">
        <v>15.5</v>
      </c>
    </row>
    <row r="104" spans="1:3">
      <c r="A104" s="11" t="s">
        <v>3481</v>
      </c>
      <c r="B104" s="12">
        <v>9781741404111</v>
      </c>
      <c r="C104" s="13">
        <v>888.95</v>
      </c>
    </row>
    <row r="105" spans="1:3">
      <c r="A105" s="11" t="s">
        <v>3482</v>
      </c>
      <c r="B105" s="12">
        <v>9780731274758</v>
      </c>
      <c r="C105" s="13">
        <v>15.5</v>
      </c>
    </row>
    <row r="106" spans="1:3">
      <c r="B106" s="12"/>
    </row>
    <row r="107" spans="1:3">
      <c r="A107" s="91" t="s">
        <v>3483</v>
      </c>
      <c r="B107" s="106"/>
      <c r="C107" s="92"/>
    </row>
    <row r="108" spans="1:3">
      <c r="A108" s="11" t="s">
        <v>3484</v>
      </c>
      <c r="B108" s="12">
        <v>9781741401240</v>
      </c>
      <c r="C108" s="13">
        <v>15.5</v>
      </c>
    </row>
    <row r="109" spans="1:3">
      <c r="A109" s="11" t="s">
        <v>3485</v>
      </c>
      <c r="B109" s="12">
        <v>9781741401233</v>
      </c>
      <c r="C109" s="13">
        <v>15.5</v>
      </c>
    </row>
    <row r="110" spans="1:3">
      <c r="A110" s="11" t="s">
        <v>3486</v>
      </c>
      <c r="B110" s="12">
        <v>9781741401219</v>
      </c>
      <c r="C110" s="13">
        <v>15.5</v>
      </c>
    </row>
    <row r="111" spans="1:3">
      <c r="A111" s="11" t="s">
        <v>3487</v>
      </c>
      <c r="B111" s="12">
        <v>9781741401257</v>
      </c>
      <c r="C111" s="13">
        <v>15.5</v>
      </c>
    </row>
    <row r="112" spans="1:3">
      <c r="A112" s="11" t="s">
        <v>3488</v>
      </c>
      <c r="B112" s="12">
        <v>9781741401226</v>
      </c>
      <c r="C112" s="13">
        <v>15.5</v>
      </c>
    </row>
    <row r="113" spans="1:3">
      <c r="A113" s="11" t="s">
        <v>3489</v>
      </c>
      <c r="B113" s="12">
        <v>9781741401264</v>
      </c>
      <c r="C113" s="13">
        <v>22.95</v>
      </c>
    </row>
    <row r="114" spans="1:3">
      <c r="A114" s="11" t="s">
        <v>3490</v>
      </c>
      <c r="B114" s="12">
        <v>9781741401271</v>
      </c>
      <c r="C114" s="13">
        <v>15.5</v>
      </c>
    </row>
    <row r="115" spans="1:3">
      <c r="A115" s="11" t="s">
        <v>3491</v>
      </c>
      <c r="B115" s="12">
        <v>9781741404128</v>
      </c>
      <c r="C115" s="13">
        <v>888.95</v>
      </c>
    </row>
    <row r="116" spans="1:3">
      <c r="B116" s="12"/>
    </row>
    <row r="117" spans="1:3">
      <c r="A117" s="91" t="s">
        <v>3492</v>
      </c>
      <c r="B117" s="106"/>
      <c r="C117" s="92"/>
    </row>
    <row r="118" spans="1:3">
      <c r="A118" s="11" t="s">
        <v>3493</v>
      </c>
      <c r="B118" s="12">
        <v>9781741401417</v>
      </c>
      <c r="C118" s="13">
        <v>15.5</v>
      </c>
    </row>
    <row r="119" spans="1:3">
      <c r="A119" s="11" t="s">
        <v>3494</v>
      </c>
      <c r="B119" s="12">
        <v>9781741401455</v>
      </c>
      <c r="C119" s="13">
        <v>15.5</v>
      </c>
    </row>
    <row r="120" spans="1:3">
      <c r="A120" s="11" t="s">
        <v>3495</v>
      </c>
      <c r="B120" s="12">
        <v>9781741401431</v>
      </c>
      <c r="C120" s="13">
        <v>15.5</v>
      </c>
    </row>
    <row r="121" spans="1:3">
      <c r="A121" s="11" t="s">
        <v>3496</v>
      </c>
      <c r="B121" s="12">
        <v>9781741401424</v>
      </c>
      <c r="C121" s="13">
        <v>15.5</v>
      </c>
    </row>
    <row r="122" spans="1:3">
      <c r="A122" s="11" t="s">
        <v>3497</v>
      </c>
      <c r="B122" s="12">
        <v>9781741401448</v>
      </c>
      <c r="C122" s="13">
        <v>15.5</v>
      </c>
    </row>
    <row r="123" spans="1:3">
      <c r="A123" s="11" t="s">
        <v>3498</v>
      </c>
      <c r="B123" s="12">
        <v>9781741401370</v>
      </c>
      <c r="C123" s="13">
        <v>22.95</v>
      </c>
    </row>
    <row r="124" spans="1:3">
      <c r="A124" s="11" t="s">
        <v>3499</v>
      </c>
      <c r="B124" s="12">
        <v>9781741401394</v>
      </c>
      <c r="C124" s="13">
        <v>15.5</v>
      </c>
    </row>
    <row r="125" spans="1:3">
      <c r="A125" s="11" t="s">
        <v>3500</v>
      </c>
      <c r="B125" s="12">
        <v>9781741404135</v>
      </c>
      <c r="C125" s="13">
        <v>888.95</v>
      </c>
    </row>
    <row r="126" spans="1:3">
      <c r="B126" s="12"/>
    </row>
    <row r="127" spans="1:3">
      <c r="A127" s="91" t="s">
        <v>3501</v>
      </c>
      <c r="B127" s="106"/>
      <c r="C127" s="92"/>
    </row>
    <row r="128" spans="1:3">
      <c r="A128" s="11" t="s">
        <v>3502</v>
      </c>
      <c r="B128" s="12">
        <v>9781741401745</v>
      </c>
      <c r="C128" s="13">
        <v>15.5</v>
      </c>
    </row>
    <row r="129" spans="1:3">
      <c r="A129" s="11" t="s">
        <v>3503</v>
      </c>
      <c r="B129" s="12">
        <v>9781741401738</v>
      </c>
      <c r="C129" s="13">
        <v>15.5</v>
      </c>
    </row>
    <row r="130" spans="1:3">
      <c r="A130" s="11" t="s">
        <v>3504</v>
      </c>
      <c r="B130" s="12">
        <v>9781741401387</v>
      </c>
      <c r="C130" s="13">
        <v>22.95</v>
      </c>
    </row>
    <row r="131" spans="1:3">
      <c r="A131" s="11" t="s">
        <v>3505</v>
      </c>
      <c r="B131" s="12">
        <v>9781741401400</v>
      </c>
      <c r="C131" s="13">
        <v>15.5</v>
      </c>
    </row>
    <row r="132" spans="1:3">
      <c r="A132" s="11" t="s">
        <v>3506</v>
      </c>
      <c r="B132" s="12">
        <v>9781741404142</v>
      </c>
      <c r="C132" s="13">
        <v>888.95</v>
      </c>
    </row>
    <row r="133" spans="1:3">
      <c r="A133" s="11" t="s">
        <v>3507</v>
      </c>
      <c r="B133" s="12">
        <v>9781741401752</v>
      </c>
      <c r="C133" s="13">
        <v>15.5</v>
      </c>
    </row>
    <row r="134" spans="1:3">
      <c r="A134" s="11" t="s">
        <v>3508</v>
      </c>
      <c r="B134" s="12">
        <v>9781741401769</v>
      </c>
      <c r="C134" s="13">
        <v>15.5</v>
      </c>
    </row>
    <row r="135" spans="1:3">
      <c r="A135" s="11" t="s">
        <v>3509</v>
      </c>
      <c r="B135" s="12">
        <v>9781741401721</v>
      </c>
      <c r="C135" s="13">
        <v>15.5</v>
      </c>
    </row>
    <row r="136" spans="1:3">
      <c r="B136" s="12"/>
    </row>
    <row r="137" spans="1:3">
      <c r="A137" s="91" t="s">
        <v>3510</v>
      </c>
      <c r="B137" s="106"/>
      <c r="C137" s="92"/>
    </row>
    <row r="138" spans="1:3">
      <c r="A138" s="11" t="s">
        <v>3511</v>
      </c>
      <c r="B138" s="12">
        <v>9781741404258</v>
      </c>
      <c r="C138" s="13">
        <v>122.95</v>
      </c>
    </row>
    <row r="139" spans="1:3">
      <c r="A139" s="11" t="s">
        <v>3512</v>
      </c>
      <c r="B139" s="12">
        <v>9781741404234</v>
      </c>
      <c r="C139" s="13">
        <v>87.5</v>
      </c>
    </row>
    <row r="140" spans="1:3">
      <c r="A140" s="11" t="s">
        <v>3513</v>
      </c>
      <c r="B140" s="12">
        <v>9781741404197</v>
      </c>
      <c r="C140" s="13">
        <v>3696.95</v>
      </c>
    </row>
    <row r="141" spans="1:3">
      <c r="B141" s="12"/>
    </row>
    <row r="142" spans="1:3">
      <c r="A142" s="91" t="s">
        <v>3514</v>
      </c>
      <c r="B142" s="106"/>
      <c r="C142" s="92"/>
    </row>
    <row r="143" spans="1:3">
      <c r="A143" s="11" t="s">
        <v>3515</v>
      </c>
      <c r="B143" s="12">
        <v>9781741402100</v>
      </c>
      <c r="C143" s="13">
        <v>15.5</v>
      </c>
    </row>
    <row r="144" spans="1:3">
      <c r="A144" s="11" t="s">
        <v>3516</v>
      </c>
      <c r="B144" s="12">
        <v>9781741402094</v>
      </c>
      <c r="C144" s="13">
        <v>15.5</v>
      </c>
    </row>
    <row r="145" spans="1:3">
      <c r="A145" s="11" t="s">
        <v>3517</v>
      </c>
      <c r="B145" s="12">
        <v>9781741402049</v>
      </c>
      <c r="C145" s="13">
        <v>15.5</v>
      </c>
    </row>
    <row r="146" spans="1:3">
      <c r="A146" s="11" t="s">
        <v>3518</v>
      </c>
      <c r="B146" s="12">
        <v>9781741402193</v>
      </c>
      <c r="C146" s="13">
        <v>22.95</v>
      </c>
    </row>
    <row r="147" spans="1:3">
      <c r="A147" s="11" t="s">
        <v>3519</v>
      </c>
      <c r="B147" s="12">
        <v>9781741402155</v>
      </c>
      <c r="C147" s="13">
        <v>15.5</v>
      </c>
    </row>
    <row r="148" spans="1:3">
      <c r="A148" s="11" t="s">
        <v>3520</v>
      </c>
      <c r="B148" s="12">
        <v>9781741404159</v>
      </c>
      <c r="C148" s="13">
        <v>888.95</v>
      </c>
    </row>
    <row r="149" spans="1:3">
      <c r="A149" s="11" t="s">
        <v>3521</v>
      </c>
      <c r="B149" s="12">
        <v>9781741402056</v>
      </c>
      <c r="C149" s="13">
        <v>15.5</v>
      </c>
    </row>
    <row r="150" spans="1:3">
      <c r="A150" s="11" t="s">
        <v>3522</v>
      </c>
      <c r="B150" s="12">
        <v>9781741402117</v>
      </c>
      <c r="C150" s="13">
        <v>15.5</v>
      </c>
    </row>
    <row r="151" spans="1:3">
      <c r="B151" s="12"/>
    </row>
    <row r="152" spans="1:3">
      <c r="A152" s="91" t="s">
        <v>3523</v>
      </c>
      <c r="B152" s="106"/>
      <c r="C152" s="92"/>
    </row>
    <row r="153" spans="1:3">
      <c r="A153" s="11" t="s">
        <v>3524</v>
      </c>
      <c r="B153" s="12">
        <v>9781741401868</v>
      </c>
      <c r="C153" s="13">
        <v>15.5</v>
      </c>
    </row>
    <row r="154" spans="1:3">
      <c r="A154" s="11" t="s">
        <v>3525</v>
      </c>
      <c r="B154" s="12">
        <v>9781741401882</v>
      </c>
      <c r="C154" s="13">
        <v>15.5</v>
      </c>
    </row>
    <row r="155" spans="1:3">
      <c r="A155" s="11" t="s">
        <v>3526</v>
      </c>
      <c r="B155" s="12">
        <v>9781741401813</v>
      </c>
      <c r="C155" s="13">
        <v>15.5</v>
      </c>
    </row>
    <row r="156" spans="1:3">
      <c r="A156" s="11" t="s">
        <v>3527</v>
      </c>
      <c r="B156" s="12">
        <v>9781741401820</v>
      </c>
      <c r="C156" s="13">
        <v>15.5</v>
      </c>
    </row>
    <row r="157" spans="1:3">
      <c r="A157" s="11" t="s">
        <v>3528</v>
      </c>
      <c r="B157" s="12">
        <v>9781741401943</v>
      </c>
      <c r="C157" s="13">
        <v>22.95</v>
      </c>
    </row>
    <row r="158" spans="1:3">
      <c r="A158" s="11" t="s">
        <v>3529</v>
      </c>
      <c r="B158" s="12">
        <v>9781741401929</v>
      </c>
      <c r="C158" s="13">
        <v>15.5</v>
      </c>
    </row>
    <row r="159" spans="1:3">
      <c r="A159" s="11" t="s">
        <v>3530</v>
      </c>
      <c r="B159" s="12">
        <v>9781741404166</v>
      </c>
      <c r="C159" s="13">
        <v>888.95</v>
      </c>
    </row>
    <row r="160" spans="1:3">
      <c r="A160" s="11" t="s">
        <v>3531</v>
      </c>
      <c r="B160" s="12">
        <v>9781741401875</v>
      </c>
      <c r="C160" s="13">
        <v>15.5</v>
      </c>
    </row>
    <row r="162" spans="1:3">
      <c r="A162" s="91" t="s">
        <v>3532</v>
      </c>
      <c r="B162" s="106"/>
      <c r="C162" s="92"/>
    </row>
    <row r="163" spans="1:3">
      <c r="A163" s="11" t="s">
        <v>3533</v>
      </c>
      <c r="B163" s="12">
        <v>9781741402063</v>
      </c>
      <c r="C163" s="13">
        <v>15.5</v>
      </c>
    </row>
    <row r="164" spans="1:3">
      <c r="A164" s="11" t="s">
        <v>3534</v>
      </c>
      <c r="B164" s="12">
        <v>9781741402025</v>
      </c>
      <c r="C164" s="13">
        <v>15.5</v>
      </c>
    </row>
    <row r="165" spans="1:3">
      <c r="A165" s="11" t="s">
        <v>3535</v>
      </c>
      <c r="B165" s="12">
        <v>9781741402070</v>
      </c>
      <c r="C165" s="13">
        <v>15.5</v>
      </c>
    </row>
    <row r="166" spans="1:3">
      <c r="A166" s="11" t="s">
        <v>3536</v>
      </c>
      <c r="B166" s="12">
        <v>9781741402032</v>
      </c>
      <c r="C166" s="13">
        <v>15.5</v>
      </c>
    </row>
    <row r="167" spans="1:3">
      <c r="A167" s="11" t="s">
        <v>3537</v>
      </c>
      <c r="B167" s="12">
        <v>9781741402087</v>
      </c>
      <c r="C167" s="13">
        <v>15.5</v>
      </c>
    </row>
    <row r="168" spans="1:3">
      <c r="A168" s="11" t="s">
        <v>3538</v>
      </c>
      <c r="B168" s="12">
        <v>9781741402186</v>
      </c>
      <c r="C168" s="13">
        <v>22.95</v>
      </c>
    </row>
    <row r="169" spans="1:3">
      <c r="A169" s="11" t="s">
        <v>3539</v>
      </c>
      <c r="B169" s="12">
        <v>9781741402148</v>
      </c>
      <c r="C169" s="13">
        <v>15.5</v>
      </c>
    </row>
    <row r="170" spans="1:3">
      <c r="A170" s="11" t="s">
        <v>3540</v>
      </c>
      <c r="B170" s="12">
        <v>9781741404173</v>
      </c>
      <c r="C170" s="13">
        <v>888.95</v>
      </c>
    </row>
    <row r="171" spans="1:3">
      <c r="B171" s="12"/>
    </row>
    <row r="172" spans="1:3">
      <c r="A172" s="91" t="s">
        <v>3541</v>
      </c>
      <c r="B172" s="106"/>
      <c r="C172" s="92"/>
    </row>
    <row r="173" spans="1:3">
      <c r="A173" s="11" t="s">
        <v>3542</v>
      </c>
      <c r="B173" s="12">
        <v>9781741401837</v>
      </c>
      <c r="C173" s="13">
        <v>15.5</v>
      </c>
    </row>
    <row r="174" spans="1:3">
      <c r="A174" s="11" t="s">
        <v>3543</v>
      </c>
      <c r="B174" s="12">
        <v>9781741401790</v>
      </c>
      <c r="C174" s="13">
        <v>16.75</v>
      </c>
    </row>
    <row r="175" spans="1:3">
      <c r="A175" s="11" t="s">
        <v>3544</v>
      </c>
      <c r="B175" s="12">
        <v>9781741401806</v>
      </c>
      <c r="C175" s="13">
        <v>15.5</v>
      </c>
    </row>
    <row r="176" spans="1:3">
      <c r="A176" s="11" t="s">
        <v>3545</v>
      </c>
      <c r="B176" s="12">
        <v>9781741401851</v>
      </c>
      <c r="C176" s="13">
        <v>15.5</v>
      </c>
    </row>
    <row r="177" spans="1:3">
      <c r="A177" s="11" t="s">
        <v>3546</v>
      </c>
      <c r="B177" s="12">
        <v>9781741401936</v>
      </c>
      <c r="C177" s="13">
        <v>22.95</v>
      </c>
    </row>
    <row r="178" spans="1:3">
      <c r="A178" s="11" t="s">
        <v>3547</v>
      </c>
      <c r="B178" s="12">
        <v>9781741401912</v>
      </c>
      <c r="C178" s="13">
        <v>15.5</v>
      </c>
    </row>
    <row r="179" spans="1:3">
      <c r="A179" s="11" t="s">
        <v>3548</v>
      </c>
      <c r="B179" s="12">
        <v>9781741404180</v>
      </c>
      <c r="C179" s="13">
        <v>888.95</v>
      </c>
    </row>
    <row r="180" spans="1:3">
      <c r="A180" s="11" t="s">
        <v>3549</v>
      </c>
      <c r="B180" s="12">
        <v>9781741401844</v>
      </c>
      <c r="C180" s="13">
        <v>15.5</v>
      </c>
    </row>
    <row r="181" spans="1:3">
      <c r="B181" s="12"/>
    </row>
    <row r="182" spans="1:3">
      <c r="A182" s="91" t="s">
        <v>3550</v>
      </c>
      <c r="B182" s="106"/>
      <c r="C182" s="92"/>
    </row>
    <row r="183" spans="1:3">
      <c r="A183" s="11" t="s">
        <v>3551</v>
      </c>
      <c r="B183" s="12">
        <v>9781741404265</v>
      </c>
      <c r="C183" s="13">
        <v>122.95</v>
      </c>
    </row>
    <row r="184" spans="1:3">
      <c r="A184" s="11" t="s">
        <v>3552</v>
      </c>
      <c r="B184" s="12">
        <v>9781741404241</v>
      </c>
      <c r="C184" s="13">
        <v>87.5</v>
      </c>
    </row>
    <row r="185" spans="1:3">
      <c r="A185" s="11" t="s">
        <v>3553</v>
      </c>
      <c r="B185" s="12">
        <v>9781741404203</v>
      </c>
      <c r="C185" s="13">
        <v>3696.95</v>
      </c>
    </row>
    <row r="186" spans="1:3">
      <c r="B186" s="12"/>
    </row>
    <row r="187" spans="1:3">
      <c r="A187" s="94" t="s">
        <v>3554</v>
      </c>
      <c r="B187" s="107"/>
      <c r="C187" s="95"/>
    </row>
    <row r="188" spans="1:3">
      <c r="B188" s="12"/>
    </row>
    <row r="189" spans="1:3">
      <c r="A189" s="91" t="s">
        <v>3555</v>
      </c>
      <c r="B189" s="106"/>
      <c r="C189" s="92"/>
    </row>
    <row r="190" spans="1:3">
      <c r="A190" s="11" t="s">
        <v>3556</v>
      </c>
      <c r="B190" s="12">
        <v>9780731227563</v>
      </c>
      <c r="C190" s="13">
        <v>59.95</v>
      </c>
    </row>
    <row r="191" spans="1:3">
      <c r="A191" s="11" t="s">
        <v>3557</v>
      </c>
      <c r="B191" s="12">
        <v>9780731227556</v>
      </c>
      <c r="C191" s="13">
        <v>75.95</v>
      </c>
    </row>
    <row r="192" spans="1:3">
      <c r="A192" s="11" t="s">
        <v>3558</v>
      </c>
      <c r="B192" s="12">
        <v>9780731228690</v>
      </c>
      <c r="C192" s="13">
        <v>2133</v>
      </c>
    </row>
    <row r="194" spans="1:3">
      <c r="A194" s="91" t="s">
        <v>3559</v>
      </c>
      <c r="B194" s="106"/>
      <c r="C194" s="92"/>
    </row>
    <row r="195" spans="1:3">
      <c r="A195" s="11" t="s">
        <v>3560</v>
      </c>
      <c r="B195" s="12">
        <v>9780731227525</v>
      </c>
      <c r="C195" s="13">
        <v>19.95</v>
      </c>
    </row>
    <row r="196" spans="1:3">
      <c r="A196" s="11" t="s">
        <v>3561</v>
      </c>
      <c r="B196" s="12">
        <v>9780731228614</v>
      </c>
      <c r="C196" s="13">
        <v>749.95</v>
      </c>
    </row>
    <row r="197" spans="1:3">
      <c r="A197" s="11" t="s">
        <v>3562</v>
      </c>
      <c r="B197" s="12">
        <v>9780731227372</v>
      </c>
      <c r="C197" s="13">
        <v>16.75</v>
      </c>
    </row>
    <row r="198" spans="1:3">
      <c r="A198" s="11" t="s">
        <v>3563</v>
      </c>
      <c r="B198" s="12">
        <v>9780731227495</v>
      </c>
      <c r="C198" s="13">
        <v>16.75</v>
      </c>
    </row>
    <row r="199" spans="1:3">
      <c r="A199" s="11" t="s">
        <v>3564</v>
      </c>
      <c r="B199" s="12">
        <v>9780731227433</v>
      </c>
      <c r="C199" s="13">
        <v>16.75</v>
      </c>
    </row>
    <row r="200" spans="1:3">
      <c r="A200" s="11" t="s">
        <v>3565</v>
      </c>
      <c r="B200" s="12">
        <v>9780731227471</v>
      </c>
      <c r="C200" s="13">
        <v>16.75</v>
      </c>
    </row>
    <row r="201" spans="1:3">
      <c r="A201" s="11" t="s">
        <v>3566</v>
      </c>
      <c r="B201" s="12">
        <v>9780731227389</v>
      </c>
      <c r="C201" s="13">
        <v>16.75</v>
      </c>
    </row>
    <row r="202" spans="1:3">
      <c r="B202" s="12"/>
    </row>
    <row r="203" spans="1:3">
      <c r="A203" s="91" t="s">
        <v>3567</v>
      </c>
      <c r="B203" s="106"/>
      <c r="C203" s="92"/>
    </row>
    <row r="204" spans="1:3">
      <c r="A204" s="11" t="s">
        <v>3568</v>
      </c>
      <c r="B204" s="12">
        <v>9780731227532</v>
      </c>
      <c r="C204" s="13">
        <v>19.95</v>
      </c>
    </row>
    <row r="205" spans="1:3">
      <c r="A205" s="11" t="s">
        <v>3569</v>
      </c>
      <c r="B205" s="12">
        <v>9780731228461</v>
      </c>
      <c r="C205" s="13">
        <v>749.95</v>
      </c>
    </row>
    <row r="206" spans="1:3">
      <c r="A206" s="11" t="s">
        <v>3570</v>
      </c>
      <c r="B206" s="12">
        <v>9780731227396</v>
      </c>
      <c r="C206" s="13">
        <v>16.75</v>
      </c>
    </row>
    <row r="207" spans="1:3">
      <c r="A207" s="11" t="s">
        <v>3571</v>
      </c>
      <c r="B207" s="12">
        <v>9780731227440</v>
      </c>
      <c r="C207" s="13">
        <v>16.75</v>
      </c>
    </row>
    <row r="208" spans="1:3">
      <c r="A208" s="11" t="s">
        <v>3572</v>
      </c>
      <c r="B208" s="12">
        <v>9780731227501</v>
      </c>
      <c r="C208" s="13">
        <v>16.75</v>
      </c>
    </row>
    <row r="209" spans="1:3">
      <c r="A209" s="11" t="s">
        <v>3573</v>
      </c>
      <c r="B209" s="12">
        <v>9780731227464</v>
      </c>
      <c r="C209" s="13">
        <v>16.75</v>
      </c>
    </row>
    <row r="210" spans="1:3">
      <c r="A210" s="11" t="s">
        <v>3574</v>
      </c>
      <c r="B210" s="12">
        <v>9780731227402</v>
      </c>
      <c r="C210" s="13">
        <v>16.75</v>
      </c>
    </row>
    <row r="211" spans="1:3">
      <c r="B211" s="12"/>
    </row>
    <row r="212" spans="1:3">
      <c r="A212" s="91" t="s">
        <v>3575</v>
      </c>
      <c r="B212" s="106"/>
      <c r="C212" s="92"/>
    </row>
    <row r="213" spans="1:3">
      <c r="A213" s="11" t="s">
        <v>3576</v>
      </c>
      <c r="B213" s="12">
        <v>9780731227549</v>
      </c>
      <c r="C213" s="13">
        <v>19.95</v>
      </c>
    </row>
    <row r="214" spans="1:3">
      <c r="A214" s="11" t="s">
        <v>3577</v>
      </c>
      <c r="B214" s="12">
        <v>9780731228546</v>
      </c>
      <c r="C214" s="13">
        <v>749.95</v>
      </c>
    </row>
    <row r="215" spans="1:3">
      <c r="A215" s="11" t="s">
        <v>3578</v>
      </c>
      <c r="B215" s="12">
        <v>9780731227518</v>
      </c>
      <c r="C215" s="13">
        <v>16.75</v>
      </c>
    </row>
    <row r="216" spans="1:3">
      <c r="A216" s="11" t="s">
        <v>3579</v>
      </c>
      <c r="B216" s="12">
        <v>9780731227426</v>
      </c>
      <c r="C216" s="13">
        <v>16.75</v>
      </c>
    </row>
    <row r="217" spans="1:3">
      <c r="A217" s="11" t="s">
        <v>3580</v>
      </c>
      <c r="B217" s="12">
        <v>9780731227488</v>
      </c>
      <c r="C217" s="13">
        <v>16.75</v>
      </c>
    </row>
    <row r="218" spans="1:3">
      <c r="A218" s="11" t="s">
        <v>3581</v>
      </c>
      <c r="B218" s="12">
        <v>9780731227457</v>
      </c>
      <c r="C218" s="13">
        <v>16.75</v>
      </c>
    </row>
    <row r="219" spans="1:3">
      <c r="A219" s="11" t="s">
        <v>3582</v>
      </c>
      <c r="B219" s="12">
        <v>9780731227419</v>
      </c>
      <c r="C219" s="13">
        <v>16.75</v>
      </c>
    </row>
    <row r="220" spans="1:3">
      <c r="B220" s="12"/>
    </row>
    <row r="221" spans="1:3">
      <c r="A221" s="91" t="s">
        <v>3583</v>
      </c>
      <c r="B221" s="106"/>
      <c r="C221" s="92"/>
    </row>
    <row r="222" spans="1:3">
      <c r="A222" s="11" t="s">
        <v>3584</v>
      </c>
      <c r="B222" s="12">
        <v>9780731227761</v>
      </c>
      <c r="C222" s="13">
        <v>59.95</v>
      </c>
    </row>
    <row r="223" spans="1:3">
      <c r="A223" s="11" t="s">
        <v>3585</v>
      </c>
      <c r="B223" s="12">
        <v>9780731227754</v>
      </c>
      <c r="C223" s="13">
        <v>75.95</v>
      </c>
    </row>
    <row r="224" spans="1:3">
      <c r="A224" s="11" t="s">
        <v>3586</v>
      </c>
      <c r="B224" s="12">
        <v>9780731228621</v>
      </c>
      <c r="C224" s="13">
        <v>2133</v>
      </c>
    </row>
    <row r="226" spans="1:3">
      <c r="A226" s="91" t="s">
        <v>3587</v>
      </c>
      <c r="B226" s="106"/>
      <c r="C226" s="92"/>
    </row>
    <row r="227" spans="1:3">
      <c r="A227" s="11" t="s">
        <v>3588</v>
      </c>
      <c r="B227" s="12">
        <v>9780731227723</v>
      </c>
      <c r="C227" s="13">
        <v>19.95</v>
      </c>
    </row>
    <row r="228" spans="1:3">
      <c r="A228" s="11" t="s">
        <v>3589</v>
      </c>
      <c r="B228" s="12">
        <v>9780731228706</v>
      </c>
      <c r="C228" s="13">
        <v>749.95</v>
      </c>
    </row>
    <row r="229" spans="1:3">
      <c r="A229" s="11" t="s">
        <v>3590</v>
      </c>
      <c r="B229" s="12">
        <v>9780731227587</v>
      </c>
      <c r="C229" s="13">
        <v>16.75</v>
      </c>
    </row>
    <row r="230" spans="1:3">
      <c r="A230" s="11" t="s">
        <v>3591</v>
      </c>
      <c r="B230" s="12">
        <v>9780731227631</v>
      </c>
      <c r="C230" s="13">
        <v>16.75</v>
      </c>
    </row>
    <row r="231" spans="1:3">
      <c r="A231" s="11" t="s">
        <v>3592</v>
      </c>
      <c r="B231" s="12">
        <v>9780731227693</v>
      </c>
      <c r="C231" s="13">
        <v>16.75</v>
      </c>
    </row>
    <row r="232" spans="1:3">
      <c r="A232" s="11" t="s">
        <v>3593</v>
      </c>
      <c r="B232" s="12">
        <v>9780731227662</v>
      </c>
      <c r="C232" s="13">
        <v>16.75</v>
      </c>
    </row>
    <row r="233" spans="1:3">
      <c r="A233" s="11" t="s">
        <v>3594</v>
      </c>
      <c r="B233" s="12">
        <v>9780731227570</v>
      </c>
      <c r="C233" s="13">
        <v>16.75</v>
      </c>
    </row>
    <row r="234" spans="1:3">
      <c r="B234" s="12"/>
    </row>
    <row r="235" spans="1:3">
      <c r="A235" s="91" t="s">
        <v>3595</v>
      </c>
      <c r="B235" s="106"/>
      <c r="C235" s="92"/>
    </row>
    <row r="236" spans="1:3">
      <c r="A236" s="11" t="s">
        <v>3596</v>
      </c>
      <c r="B236" s="12">
        <v>9780731227730</v>
      </c>
      <c r="C236" s="13">
        <v>19.95</v>
      </c>
    </row>
    <row r="237" spans="1:3">
      <c r="A237" s="11" t="s">
        <v>3597</v>
      </c>
      <c r="B237" s="12">
        <v>9780731228393</v>
      </c>
      <c r="C237" s="13">
        <v>749.95</v>
      </c>
    </row>
    <row r="238" spans="1:3">
      <c r="A238" s="11" t="s">
        <v>3598</v>
      </c>
      <c r="B238" s="12">
        <v>9780731227648</v>
      </c>
      <c r="C238" s="13">
        <v>16.75</v>
      </c>
    </row>
    <row r="239" spans="1:3">
      <c r="A239" s="11" t="s">
        <v>3599</v>
      </c>
      <c r="B239" s="12">
        <v>9780731227679</v>
      </c>
      <c r="C239" s="13">
        <v>16.75</v>
      </c>
    </row>
    <row r="240" spans="1:3">
      <c r="A240" s="11" t="s">
        <v>3600</v>
      </c>
      <c r="B240" s="12">
        <v>9780731227594</v>
      </c>
      <c r="C240" s="13">
        <v>16.75</v>
      </c>
    </row>
    <row r="241" spans="1:3">
      <c r="A241" s="11" t="s">
        <v>3601</v>
      </c>
      <c r="B241" s="12">
        <v>9780731227709</v>
      </c>
      <c r="C241" s="13">
        <v>16.75</v>
      </c>
    </row>
    <row r="242" spans="1:3">
      <c r="A242" s="11" t="s">
        <v>3602</v>
      </c>
      <c r="B242" s="12">
        <v>9780731227600</v>
      </c>
      <c r="C242" s="13">
        <v>16.75</v>
      </c>
    </row>
    <row r="243" spans="1:3">
      <c r="B243" s="12"/>
    </row>
    <row r="244" spans="1:3">
      <c r="A244" s="91" t="s">
        <v>3603</v>
      </c>
      <c r="B244" s="106"/>
      <c r="C244" s="92"/>
    </row>
    <row r="245" spans="1:3">
      <c r="A245" s="11" t="s">
        <v>3604</v>
      </c>
      <c r="B245" s="12">
        <v>9780731227747</v>
      </c>
      <c r="C245" s="13">
        <v>19.95</v>
      </c>
    </row>
    <row r="246" spans="1:3">
      <c r="A246" s="11" t="s">
        <v>3605</v>
      </c>
      <c r="B246" s="12">
        <v>9780731228478</v>
      </c>
      <c r="C246" s="13">
        <v>749.95</v>
      </c>
    </row>
    <row r="247" spans="1:3">
      <c r="A247" s="11" t="s">
        <v>3606</v>
      </c>
      <c r="B247" s="12">
        <v>9780731227617</v>
      </c>
      <c r="C247" s="13">
        <v>16.75</v>
      </c>
    </row>
    <row r="248" spans="1:3">
      <c r="A248" s="11" t="s">
        <v>3607</v>
      </c>
      <c r="B248" s="12">
        <v>9780731227624</v>
      </c>
      <c r="C248" s="13">
        <v>16.75</v>
      </c>
    </row>
    <row r="249" spans="1:3">
      <c r="A249" s="11" t="s">
        <v>3608</v>
      </c>
      <c r="B249" s="12">
        <v>9780731227655</v>
      </c>
      <c r="C249" s="13">
        <v>16.75</v>
      </c>
    </row>
    <row r="250" spans="1:3">
      <c r="A250" s="11" t="s">
        <v>3609</v>
      </c>
      <c r="B250" s="12">
        <v>9780731227686</v>
      </c>
      <c r="C250" s="13">
        <v>16.75</v>
      </c>
    </row>
    <row r="251" spans="1:3">
      <c r="A251" s="11" t="s">
        <v>3610</v>
      </c>
      <c r="B251" s="12">
        <v>9780731227716</v>
      </c>
      <c r="C251" s="13">
        <v>16.75</v>
      </c>
    </row>
    <row r="252" spans="1:3">
      <c r="B252" s="12"/>
    </row>
    <row r="253" spans="1:3">
      <c r="A253" s="91" t="s">
        <v>3611</v>
      </c>
      <c r="B253" s="106"/>
      <c r="C253" s="92"/>
    </row>
    <row r="254" spans="1:3">
      <c r="A254" s="11" t="s">
        <v>3612</v>
      </c>
      <c r="B254" s="12">
        <v>9780731232925</v>
      </c>
      <c r="C254" s="13">
        <v>59.95</v>
      </c>
    </row>
    <row r="255" spans="1:3">
      <c r="A255" s="11" t="s">
        <v>3613</v>
      </c>
      <c r="B255" s="12">
        <v>9780731232918</v>
      </c>
      <c r="C255" s="13">
        <v>75.95</v>
      </c>
    </row>
    <row r="256" spans="1:3">
      <c r="A256" s="11" t="s">
        <v>3614</v>
      </c>
      <c r="B256" s="12">
        <v>9780731230396</v>
      </c>
      <c r="C256" s="13">
        <v>2133</v>
      </c>
    </row>
    <row r="258" spans="1:3">
      <c r="A258" s="91" t="s">
        <v>3615</v>
      </c>
      <c r="B258" s="106"/>
      <c r="C258" s="92"/>
    </row>
    <row r="259" spans="1:3">
      <c r="A259" s="11" t="s">
        <v>3616</v>
      </c>
      <c r="B259" s="12">
        <v>9780731232512</v>
      </c>
      <c r="C259" s="13">
        <v>19.95</v>
      </c>
    </row>
    <row r="260" spans="1:3">
      <c r="A260" s="11" t="s">
        <v>3617</v>
      </c>
      <c r="B260" s="12">
        <v>9780731230440</v>
      </c>
      <c r="C260" s="13">
        <v>749.95</v>
      </c>
    </row>
    <row r="261" spans="1:3">
      <c r="A261" s="11" t="s">
        <v>3618</v>
      </c>
      <c r="B261" s="12">
        <v>9780731232536</v>
      </c>
      <c r="C261" s="13">
        <v>16.75</v>
      </c>
    </row>
    <row r="262" spans="1:3">
      <c r="A262" s="11" t="s">
        <v>3619</v>
      </c>
      <c r="B262" s="12">
        <v>9780731232567</v>
      </c>
      <c r="C262" s="13">
        <v>16.75</v>
      </c>
    </row>
    <row r="263" spans="1:3">
      <c r="A263" s="11" t="s">
        <v>3620</v>
      </c>
      <c r="B263" s="12">
        <v>9780731232529</v>
      </c>
      <c r="C263" s="13">
        <v>16.75</v>
      </c>
    </row>
    <row r="264" spans="1:3">
      <c r="A264" s="11" t="s">
        <v>3621</v>
      </c>
      <c r="B264" s="12">
        <v>9780731232543</v>
      </c>
      <c r="C264" s="13">
        <v>16.75</v>
      </c>
    </row>
    <row r="265" spans="1:3">
      <c r="A265" s="11" t="s">
        <v>3622</v>
      </c>
      <c r="B265" s="12">
        <v>9780731232550</v>
      </c>
      <c r="C265" s="13">
        <v>16.75</v>
      </c>
    </row>
    <row r="266" spans="1:3">
      <c r="B266" s="12"/>
    </row>
    <row r="267" spans="1:3">
      <c r="A267" s="91" t="s">
        <v>3623</v>
      </c>
      <c r="B267" s="106"/>
      <c r="C267" s="92"/>
    </row>
    <row r="268" spans="1:3">
      <c r="A268" s="11" t="s">
        <v>3624</v>
      </c>
      <c r="B268" s="12">
        <v>9780731232574</v>
      </c>
      <c r="C268" s="13">
        <v>19.95</v>
      </c>
    </row>
    <row r="269" spans="1:3">
      <c r="A269" s="11" t="s">
        <v>3625</v>
      </c>
      <c r="B269" s="12">
        <v>9780731230457</v>
      </c>
      <c r="C269" s="13">
        <v>749.95</v>
      </c>
    </row>
    <row r="270" spans="1:3">
      <c r="A270" s="11" t="s">
        <v>3626</v>
      </c>
      <c r="B270" s="12">
        <v>9780731232628</v>
      </c>
      <c r="C270" s="13">
        <v>16.75</v>
      </c>
    </row>
    <row r="271" spans="1:3">
      <c r="A271" s="11" t="s">
        <v>3627</v>
      </c>
      <c r="B271" s="12">
        <v>9780731232598</v>
      </c>
      <c r="C271" s="13">
        <v>16.75</v>
      </c>
    </row>
    <row r="272" spans="1:3">
      <c r="A272" s="11" t="s">
        <v>3628</v>
      </c>
      <c r="B272" s="12">
        <v>9780731232604</v>
      </c>
      <c r="C272" s="13">
        <v>16.75</v>
      </c>
    </row>
    <row r="273" spans="1:3">
      <c r="A273" s="11" t="s">
        <v>3629</v>
      </c>
      <c r="B273" s="12">
        <v>9780731232611</v>
      </c>
      <c r="C273" s="13">
        <v>16.75</v>
      </c>
    </row>
    <row r="274" spans="1:3">
      <c r="A274" s="11" t="s">
        <v>3630</v>
      </c>
      <c r="B274" s="12">
        <v>9780731232581</v>
      </c>
      <c r="C274" s="13">
        <v>16.75</v>
      </c>
    </row>
    <row r="275" spans="1:3">
      <c r="B275" s="12"/>
    </row>
    <row r="276" spans="1:3">
      <c r="A276" s="91" t="s">
        <v>3631</v>
      </c>
      <c r="B276" s="106"/>
      <c r="C276" s="92"/>
    </row>
    <row r="277" spans="1:3">
      <c r="A277" s="11" t="s">
        <v>3632</v>
      </c>
      <c r="B277" s="12">
        <v>9780731232635</v>
      </c>
      <c r="C277" s="13">
        <v>19.95</v>
      </c>
    </row>
    <row r="278" spans="1:3">
      <c r="A278" s="11" t="s">
        <v>3633</v>
      </c>
      <c r="B278" s="12">
        <v>9780731230464</v>
      </c>
      <c r="C278" s="13">
        <v>749.95</v>
      </c>
    </row>
    <row r="279" spans="1:3">
      <c r="A279" s="11" t="s">
        <v>3634</v>
      </c>
      <c r="B279" s="12">
        <v>9780731232673</v>
      </c>
      <c r="C279" s="13">
        <v>16.75</v>
      </c>
    </row>
    <row r="280" spans="1:3">
      <c r="A280" s="11" t="s">
        <v>3635</v>
      </c>
      <c r="B280" s="12">
        <v>9780731232659</v>
      </c>
      <c r="C280" s="13">
        <v>16.75</v>
      </c>
    </row>
    <row r="281" spans="1:3">
      <c r="A281" s="11" t="s">
        <v>3636</v>
      </c>
      <c r="B281" s="12">
        <v>9780731232680</v>
      </c>
      <c r="C281" s="13">
        <v>16.75</v>
      </c>
    </row>
    <row r="282" spans="1:3">
      <c r="A282" s="11" t="s">
        <v>3637</v>
      </c>
      <c r="B282" s="12">
        <v>9780731232642</v>
      </c>
      <c r="C282" s="13">
        <v>16.75</v>
      </c>
    </row>
    <row r="283" spans="1:3">
      <c r="A283" s="11" t="s">
        <v>3638</v>
      </c>
      <c r="B283" s="12">
        <v>9780731232666</v>
      </c>
      <c r="C283" s="13">
        <v>16.75</v>
      </c>
    </row>
    <row r="284" spans="1:3">
      <c r="B284" s="12"/>
    </row>
    <row r="285" spans="1:3">
      <c r="A285" s="91" t="s">
        <v>3639</v>
      </c>
      <c r="B285" s="106"/>
      <c r="C285" s="92"/>
    </row>
    <row r="286" spans="1:3">
      <c r="A286" s="11" t="s">
        <v>3640</v>
      </c>
      <c r="B286" s="12">
        <v>9780731232949</v>
      </c>
      <c r="C286" s="13">
        <v>59.95</v>
      </c>
    </row>
    <row r="287" spans="1:3">
      <c r="A287" s="11" t="s">
        <v>3641</v>
      </c>
      <c r="B287" s="12">
        <v>9780731232932</v>
      </c>
      <c r="C287" s="13">
        <v>75.95</v>
      </c>
    </row>
    <row r="288" spans="1:3">
      <c r="A288" s="11" t="s">
        <v>3642</v>
      </c>
      <c r="B288" s="12">
        <v>9780731230525</v>
      </c>
      <c r="C288" s="13">
        <v>2133</v>
      </c>
    </row>
    <row r="290" spans="1:3">
      <c r="A290" s="91" t="s">
        <v>3643</v>
      </c>
      <c r="B290" s="106"/>
      <c r="C290" s="92"/>
    </row>
    <row r="291" spans="1:3">
      <c r="A291" s="11" t="s">
        <v>3644</v>
      </c>
      <c r="B291" s="12">
        <v>9780731232697</v>
      </c>
      <c r="C291" s="13">
        <v>19.95</v>
      </c>
    </row>
    <row r="292" spans="1:3">
      <c r="A292" s="11" t="s">
        <v>3645</v>
      </c>
      <c r="B292" s="12">
        <v>9780731230532</v>
      </c>
      <c r="C292" s="13">
        <v>749.95</v>
      </c>
    </row>
    <row r="293" spans="1:3">
      <c r="A293" s="11" t="s">
        <v>3646</v>
      </c>
      <c r="B293" s="12">
        <v>9780731232734</v>
      </c>
      <c r="C293" s="13">
        <v>16.75</v>
      </c>
    </row>
    <row r="294" spans="1:3">
      <c r="A294" s="11" t="s">
        <v>3647</v>
      </c>
      <c r="B294" s="12">
        <v>9780731232710</v>
      </c>
      <c r="C294" s="13">
        <v>16.75</v>
      </c>
    </row>
    <row r="295" spans="1:3">
      <c r="A295" s="11" t="s">
        <v>3648</v>
      </c>
      <c r="B295" s="12">
        <v>9780731232703</v>
      </c>
      <c r="C295" s="13">
        <v>16.75</v>
      </c>
    </row>
    <row r="296" spans="1:3">
      <c r="A296" s="11" t="s">
        <v>3649</v>
      </c>
      <c r="B296" s="12">
        <v>9780731232741</v>
      </c>
      <c r="C296" s="13">
        <v>16.75</v>
      </c>
    </row>
    <row r="297" spans="1:3">
      <c r="A297" s="11" t="s">
        <v>3650</v>
      </c>
      <c r="B297" s="12">
        <v>9780731232727</v>
      </c>
      <c r="C297" s="13">
        <v>16.75</v>
      </c>
    </row>
    <row r="298" spans="1:3">
      <c r="B298" s="12"/>
    </row>
    <row r="299" spans="1:3">
      <c r="A299" s="91" t="s">
        <v>3651</v>
      </c>
      <c r="B299" s="106"/>
      <c r="C299" s="92"/>
    </row>
    <row r="300" spans="1:3">
      <c r="A300" s="11" t="s">
        <v>3652</v>
      </c>
      <c r="B300" s="12">
        <v>9780731232758</v>
      </c>
      <c r="C300" s="13">
        <v>19.95</v>
      </c>
    </row>
    <row r="301" spans="1:3">
      <c r="A301" s="11" t="s">
        <v>3653</v>
      </c>
      <c r="B301" s="12">
        <v>9780731230549</v>
      </c>
      <c r="C301" s="13">
        <v>749.95</v>
      </c>
    </row>
    <row r="302" spans="1:3">
      <c r="A302" s="11" t="s">
        <v>3654</v>
      </c>
      <c r="B302" s="12">
        <v>9780731232802</v>
      </c>
      <c r="C302" s="13">
        <v>16.75</v>
      </c>
    </row>
    <row r="303" spans="1:3">
      <c r="A303" s="11" t="s">
        <v>3655</v>
      </c>
      <c r="B303" s="12">
        <v>9780731232765</v>
      </c>
      <c r="C303" s="13">
        <v>16.75</v>
      </c>
    </row>
    <row r="304" spans="1:3">
      <c r="A304" s="11" t="s">
        <v>3656</v>
      </c>
      <c r="B304" s="12">
        <v>9780731232796</v>
      </c>
      <c r="C304" s="13">
        <v>16.75</v>
      </c>
    </row>
    <row r="305" spans="1:3">
      <c r="A305" s="11" t="s">
        <v>3657</v>
      </c>
      <c r="B305" s="12">
        <v>9780731232789</v>
      </c>
      <c r="C305" s="13">
        <v>16.75</v>
      </c>
    </row>
    <row r="306" spans="1:3">
      <c r="A306" s="11" t="s">
        <v>3658</v>
      </c>
      <c r="B306" s="12">
        <v>9780731232772</v>
      </c>
      <c r="C306" s="13">
        <v>16.75</v>
      </c>
    </row>
    <row r="307" spans="1:3">
      <c r="B307" s="12"/>
    </row>
    <row r="308" spans="1:3">
      <c r="A308" s="91" t="s">
        <v>3659</v>
      </c>
      <c r="B308" s="106"/>
      <c r="C308" s="92"/>
    </row>
    <row r="309" spans="1:3">
      <c r="A309" s="11" t="s">
        <v>3660</v>
      </c>
      <c r="B309" s="12">
        <v>9780731232819</v>
      </c>
      <c r="C309" s="13">
        <v>19.95</v>
      </c>
    </row>
    <row r="310" spans="1:3">
      <c r="A310" s="11" t="s">
        <v>3661</v>
      </c>
      <c r="B310" s="12">
        <v>9780731230556</v>
      </c>
      <c r="C310" s="13">
        <v>749.95</v>
      </c>
    </row>
    <row r="311" spans="1:3">
      <c r="A311" s="11" t="s">
        <v>3662</v>
      </c>
      <c r="B311" s="12">
        <v>9780731232857</v>
      </c>
      <c r="C311" s="13">
        <v>16.75</v>
      </c>
    </row>
    <row r="312" spans="1:3">
      <c r="A312" s="11" t="s">
        <v>3663</v>
      </c>
      <c r="B312" s="12">
        <v>9780731232864</v>
      </c>
      <c r="C312" s="13">
        <v>16.75</v>
      </c>
    </row>
    <row r="313" spans="1:3">
      <c r="A313" s="11" t="s">
        <v>3664</v>
      </c>
      <c r="B313" s="12">
        <v>9780731232840</v>
      </c>
      <c r="C313" s="13">
        <v>16.75</v>
      </c>
    </row>
    <row r="314" spans="1:3">
      <c r="A314" s="11" t="s">
        <v>3665</v>
      </c>
      <c r="B314" s="12">
        <v>9780731232826</v>
      </c>
      <c r="C314" s="13">
        <v>16.75</v>
      </c>
    </row>
    <row r="315" spans="1:3">
      <c r="A315" s="11" t="s">
        <v>3666</v>
      </c>
      <c r="B315" s="12">
        <v>9780731232833</v>
      </c>
      <c r="C315" s="13">
        <v>16.75</v>
      </c>
    </row>
    <row r="316" spans="1:3">
      <c r="B316" s="12"/>
    </row>
    <row r="317" spans="1:3">
      <c r="A317" s="91" t="s">
        <v>3667</v>
      </c>
      <c r="B317" s="106"/>
      <c r="C317" s="92"/>
    </row>
    <row r="318" spans="1:3">
      <c r="A318" s="11" t="s">
        <v>3668</v>
      </c>
      <c r="B318" s="12">
        <v>9780731229567</v>
      </c>
      <c r="C318" s="13">
        <v>109.95</v>
      </c>
    </row>
    <row r="319" spans="1:3">
      <c r="A319" s="11" t="s">
        <v>3669</v>
      </c>
      <c r="B319" s="12">
        <v>9780731271306</v>
      </c>
      <c r="C319" s="13">
        <v>246.55</v>
      </c>
    </row>
    <row r="320" spans="1:3">
      <c r="A320" s="11" t="s">
        <v>3670</v>
      </c>
      <c r="B320" s="12">
        <v>9780731241347</v>
      </c>
      <c r="C320" s="13">
        <v>10.5</v>
      </c>
    </row>
    <row r="321" spans="1:3">
      <c r="A321" s="11" t="s">
        <v>3671</v>
      </c>
      <c r="B321" s="12">
        <v>9780731241330</v>
      </c>
      <c r="C321" s="13">
        <v>10.5</v>
      </c>
    </row>
    <row r="322" spans="1:3">
      <c r="A322" s="11" t="s">
        <v>3672</v>
      </c>
      <c r="B322" s="12">
        <v>9780731241170</v>
      </c>
      <c r="C322" s="13">
        <v>10.5</v>
      </c>
    </row>
    <row r="323" spans="1:3">
      <c r="A323" s="11" t="s">
        <v>3673</v>
      </c>
      <c r="B323" s="12">
        <v>9780731241125</v>
      </c>
      <c r="C323" s="13">
        <v>10.5</v>
      </c>
    </row>
    <row r="324" spans="1:3">
      <c r="A324" s="11" t="s">
        <v>3674</v>
      </c>
      <c r="B324" s="12">
        <v>9780731241187</v>
      </c>
      <c r="C324" s="13">
        <v>10.5</v>
      </c>
    </row>
    <row r="325" spans="1:3">
      <c r="A325" s="11" t="s">
        <v>3675</v>
      </c>
      <c r="B325" s="12">
        <v>9780731241095</v>
      </c>
      <c r="C325" s="13">
        <v>10.5</v>
      </c>
    </row>
    <row r="326" spans="1:3">
      <c r="A326" s="11" t="s">
        <v>3676</v>
      </c>
      <c r="B326" s="12">
        <v>9780731241286</v>
      </c>
      <c r="C326" s="13">
        <v>10.5</v>
      </c>
    </row>
    <row r="327" spans="1:3">
      <c r="A327" s="11" t="s">
        <v>3677</v>
      </c>
      <c r="B327" s="12">
        <v>9780731241361</v>
      </c>
      <c r="C327" s="13">
        <v>10.5</v>
      </c>
    </row>
    <row r="328" spans="1:3">
      <c r="A328" s="11" t="s">
        <v>3678</v>
      </c>
      <c r="B328" s="12">
        <v>9780731241217</v>
      </c>
      <c r="C328" s="13">
        <v>10.5</v>
      </c>
    </row>
    <row r="329" spans="1:3">
      <c r="A329" s="11" t="s">
        <v>3679</v>
      </c>
      <c r="B329" s="12">
        <v>9780731241118</v>
      </c>
      <c r="C329" s="13">
        <v>10.5</v>
      </c>
    </row>
    <row r="330" spans="1:3">
      <c r="A330" s="11" t="s">
        <v>3680</v>
      </c>
      <c r="B330" s="12">
        <v>9780731241231</v>
      </c>
      <c r="C330" s="13">
        <v>10.5</v>
      </c>
    </row>
    <row r="331" spans="1:3">
      <c r="A331" s="11" t="s">
        <v>3681</v>
      </c>
      <c r="B331" s="12">
        <v>9780731241088</v>
      </c>
      <c r="C331" s="13">
        <v>10.5</v>
      </c>
    </row>
    <row r="332" spans="1:3">
      <c r="A332" s="11" t="s">
        <v>3682</v>
      </c>
      <c r="B332" s="12">
        <v>9780731241224</v>
      </c>
      <c r="C332" s="13">
        <v>10.5</v>
      </c>
    </row>
    <row r="333" spans="1:3">
      <c r="A333" s="11" t="s">
        <v>3683</v>
      </c>
      <c r="B333" s="12">
        <v>9780731241316</v>
      </c>
      <c r="C333" s="13">
        <v>10.5</v>
      </c>
    </row>
    <row r="334" spans="1:3">
      <c r="A334" s="11" t="s">
        <v>3684</v>
      </c>
      <c r="B334" s="12">
        <v>9780731241354</v>
      </c>
      <c r="C334" s="13">
        <v>10.5</v>
      </c>
    </row>
    <row r="335" spans="1:3">
      <c r="A335" s="11" t="s">
        <v>3685</v>
      </c>
      <c r="B335" s="12">
        <v>9780731241309</v>
      </c>
      <c r="C335" s="13">
        <v>10.5</v>
      </c>
    </row>
    <row r="336" spans="1:3">
      <c r="A336" s="11" t="s">
        <v>3686</v>
      </c>
      <c r="B336" s="12">
        <v>9780731241163</v>
      </c>
      <c r="C336" s="13">
        <v>10.5</v>
      </c>
    </row>
    <row r="337" spans="1:3">
      <c r="A337" s="11" t="s">
        <v>3687</v>
      </c>
      <c r="B337" s="12">
        <v>9780731241200</v>
      </c>
      <c r="C337" s="13">
        <v>10.5</v>
      </c>
    </row>
    <row r="338" spans="1:3">
      <c r="A338" s="11" t="s">
        <v>3688</v>
      </c>
      <c r="B338" s="12">
        <v>9780731241279</v>
      </c>
      <c r="C338" s="13">
        <v>10.5</v>
      </c>
    </row>
    <row r="339" spans="1:3">
      <c r="A339" s="11" t="s">
        <v>3689</v>
      </c>
      <c r="B339" s="12">
        <v>9780731241156</v>
      </c>
      <c r="C339" s="13">
        <v>10.5</v>
      </c>
    </row>
    <row r="340" spans="1:3">
      <c r="A340" s="11" t="s">
        <v>3690</v>
      </c>
      <c r="B340" s="12">
        <v>9780731241101</v>
      </c>
      <c r="C340" s="13">
        <v>10.5</v>
      </c>
    </row>
    <row r="341" spans="1:3">
      <c r="A341" s="11" t="s">
        <v>3691</v>
      </c>
      <c r="B341" s="12">
        <v>9780731241262</v>
      </c>
      <c r="C341" s="13">
        <v>10.5</v>
      </c>
    </row>
    <row r="342" spans="1:3">
      <c r="A342" s="11" t="s">
        <v>3692</v>
      </c>
      <c r="B342" s="12">
        <v>9780731241255</v>
      </c>
      <c r="C342" s="13">
        <v>10.5</v>
      </c>
    </row>
    <row r="343" spans="1:3">
      <c r="A343" s="11" t="s">
        <v>3693</v>
      </c>
      <c r="B343" s="12">
        <v>9780731241194</v>
      </c>
      <c r="C343" s="13">
        <v>10.5</v>
      </c>
    </row>
    <row r="344" spans="1:3">
      <c r="A344" s="11" t="s">
        <v>3694</v>
      </c>
      <c r="B344" s="12">
        <v>9780731241132</v>
      </c>
      <c r="C344" s="13">
        <v>10.5</v>
      </c>
    </row>
    <row r="345" spans="1:3">
      <c r="A345" s="11" t="s">
        <v>3695</v>
      </c>
      <c r="B345" s="12">
        <v>9780731241323</v>
      </c>
      <c r="C345" s="13">
        <v>10.5</v>
      </c>
    </row>
    <row r="346" spans="1:3">
      <c r="A346" s="11" t="s">
        <v>3696</v>
      </c>
      <c r="B346" s="12">
        <v>9780731241293</v>
      </c>
      <c r="C346" s="13">
        <v>10.5</v>
      </c>
    </row>
    <row r="347" spans="1:3">
      <c r="A347" s="11" t="s">
        <v>3697</v>
      </c>
      <c r="B347" s="12">
        <v>9780731241248</v>
      </c>
      <c r="C347" s="13">
        <v>10.5</v>
      </c>
    </row>
    <row r="348" spans="1:3">
      <c r="B348" s="12"/>
    </row>
    <row r="349" spans="1:3">
      <c r="A349" s="91" t="s">
        <v>3698</v>
      </c>
      <c r="B349" s="106"/>
      <c r="C349" s="92"/>
    </row>
    <row r="350" spans="1:3">
      <c r="A350" s="11" t="s">
        <v>3699</v>
      </c>
      <c r="B350" s="12">
        <v>9780731230471</v>
      </c>
      <c r="C350" s="13">
        <v>109.95</v>
      </c>
    </row>
    <row r="351" spans="1:3">
      <c r="A351" s="11" t="s">
        <v>3700</v>
      </c>
      <c r="B351" s="12">
        <v>9780731271313</v>
      </c>
      <c r="C351" s="13">
        <v>246.55</v>
      </c>
    </row>
    <row r="352" spans="1:3">
      <c r="A352" s="11" t="s">
        <v>3701</v>
      </c>
      <c r="B352" s="12">
        <v>9780731241637</v>
      </c>
      <c r="C352" s="13">
        <v>10.5</v>
      </c>
    </row>
    <row r="353" spans="1:3">
      <c r="A353" s="11" t="s">
        <v>3702</v>
      </c>
      <c r="B353" s="12">
        <v>9780731241408</v>
      </c>
      <c r="C353" s="13">
        <v>10.5</v>
      </c>
    </row>
    <row r="354" spans="1:3">
      <c r="A354" s="11" t="s">
        <v>3703</v>
      </c>
      <c r="B354" s="12">
        <v>9780731241545</v>
      </c>
      <c r="C354" s="13">
        <v>10.5</v>
      </c>
    </row>
    <row r="355" spans="1:3">
      <c r="A355" s="11" t="s">
        <v>3704</v>
      </c>
      <c r="B355" s="12">
        <v>9780731241453</v>
      </c>
      <c r="C355" s="13">
        <v>10.5</v>
      </c>
    </row>
    <row r="356" spans="1:3">
      <c r="A356" s="11" t="s">
        <v>3705</v>
      </c>
      <c r="B356" s="12">
        <v>9780731241552</v>
      </c>
      <c r="C356" s="13">
        <v>10.5</v>
      </c>
    </row>
    <row r="357" spans="1:3">
      <c r="A357" s="11" t="s">
        <v>3706</v>
      </c>
      <c r="B357" s="12">
        <v>9780731241569</v>
      </c>
      <c r="C357" s="13">
        <v>10.5</v>
      </c>
    </row>
    <row r="358" spans="1:3">
      <c r="A358" s="11" t="s">
        <v>3707</v>
      </c>
      <c r="B358" s="12">
        <v>9780731241491</v>
      </c>
      <c r="C358" s="13">
        <v>10.5</v>
      </c>
    </row>
    <row r="359" spans="1:3">
      <c r="A359" s="11" t="s">
        <v>3708</v>
      </c>
      <c r="B359" s="12">
        <v>9780731241378</v>
      </c>
      <c r="C359" s="13">
        <v>10.5</v>
      </c>
    </row>
    <row r="360" spans="1:3">
      <c r="A360" s="11" t="s">
        <v>3709</v>
      </c>
      <c r="B360" s="12">
        <v>9780731241583</v>
      </c>
      <c r="C360" s="13">
        <v>10.5</v>
      </c>
    </row>
    <row r="361" spans="1:3">
      <c r="A361" s="11" t="s">
        <v>3710</v>
      </c>
      <c r="B361" s="12">
        <v>9780731241576</v>
      </c>
      <c r="C361" s="13">
        <v>10.5</v>
      </c>
    </row>
    <row r="362" spans="1:3">
      <c r="A362" s="11" t="s">
        <v>3711</v>
      </c>
      <c r="B362" s="12">
        <v>9780731241644</v>
      </c>
      <c r="C362" s="13">
        <v>10.5</v>
      </c>
    </row>
    <row r="363" spans="1:3">
      <c r="A363" s="11" t="s">
        <v>3712</v>
      </c>
      <c r="B363" s="12">
        <v>9780731241514</v>
      </c>
      <c r="C363" s="13">
        <v>10.5</v>
      </c>
    </row>
    <row r="364" spans="1:3">
      <c r="A364" s="11" t="s">
        <v>3713</v>
      </c>
      <c r="B364" s="12">
        <v>9780731241439</v>
      </c>
      <c r="C364" s="13">
        <v>10.5</v>
      </c>
    </row>
    <row r="365" spans="1:3">
      <c r="A365" s="11" t="s">
        <v>3714</v>
      </c>
      <c r="B365" s="12">
        <v>9780731241460</v>
      </c>
      <c r="C365" s="13">
        <v>10.5</v>
      </c>
    </row>
    <row r="366" spans="1:3">
      <c r="A366" s="11" t="s">
        <v>3715</v>
      </c>
      <c r="B366" s="12">
        <v>9780731241620</v>
      </c>
      <c r="C366" s="13">
        <v>10.5</v>
      </c>
    </row>
    <row r="367" spans="1:3">
      <c r="A367" s="11" t="s">
        <v>3716</v>
      </c>
      <c r="B367" s="12">
        <v>9780731241538</v>
      </c>
      <c r="C367" s="13">
        <v>10.5</v>
      </c>
    </row>
    <row r="368" spans="1:3">
      <c r="A368" s="11" t="s">
        <v>3717</v>
      </c>
      <c r="B368" s="12">
        <v>9780731241415</v>
      </c>
      <c r="C368" s="13">
        <v>10.5</v>
      </c>
    </row>
    <row r="369" spans="1:3">
      <c r="A369" s="11" t="s">
        <v>3718</v>
      </c>
      <c r="B369" s="12">
        <v>9780731241392</v>
      </c>
      <c r="C369" s="13">
        <v>10.5</v>
      </c>
    </row>
    <row r="370" spans="1:3">
      <c r="A370" s="11" t="s">
        <v>3719</v>
      </c>
      <c r="B370" s="12">
        <v>9780731241446</v>
      </c>
      <c r="C370" s="13">
        <v>10.5</v>
      </c>
    </row>
    <row r="371" spans="1:3">
      <c r="A371" s="11" t="s">
        <v>3720</v>
      </c>
      <c r="B371" s="12">
        <v>9780731241484</v>
      </c>
      <c r="C371" s="13">
        <v>10.5</v>
      </c>
    </row>
    <row r="372" spans="1:3">
      <c r="A372" s="11" t="s">
        <v>3721</v>
      </c>
      <c r="B372" s="12">
        <v>9780731241507</v>
      </c>
      <c r="C372" s="13">
        <v>10.5</v>
      </c>
    </row>
    <row r="373" spans="1:3">
      <c r="A373" s="11" t="s">
        <v>3722</v>
      </c>
      <c r="B373" s="12">
        <v>9780731241613</v>
      </c>
      <c r="C373" s="13">
        <v>10.5</v>
      </c>
    </row>
    <row r="374" spans="1:3">
      <c r="A374" s="11" t="s">
        <v>3723</v>
      </c>
      <c r="B374" s="12">
        <v>9780731241521</v>
      </c>
      <c r="C374" s="13">
        <v>10.5</v>
      </c>
    </row>
    <row r="375" spans="1:3">
      <c r="A375" s="11" t="s">
        <v>3724</v>
      </c>
      <c r="B375" s="12">
        <v>9780731241606</v>
      </c>
      <c r="C375" s="13">
        <v>10.5</v>
      </c>
    </row>
    <row r="376" spans="1:3">
      <c r="A376" s="11" t="s">
        <v>3725</v>
      </c>
      <c r="B376" s="12">
        <v>9780731241385</v>
      </c>
      <c r="C376" s="13">
        <v>10.5</v>
      </c>
    </row>
    <row r="377" spans="1:3">
      <c r="A377" s="11" t="s">
        <v>3726</v>
      </c>
      <c r="B377" s="12">
        <v>9780731241590</v>
      </c>
      <c r="C377" s="13">
        <v>10.5</v>
      </c>
    </row>
    <row r="378" spans="1:3">
      <c r="A378" s="11" t="s">
        <v>3727</v>
      </c>
      <c r="B378" s="12">
        <v>9780731241477</v>
      </c>
      <c r="C378" s="13">
        <v>10.5</v>
      </c>
    </row>
    <row r="379" spans="1:3">
      <c r="A379" s="11" t="s">
        <v>3728</v>
      </c>
      <c r="B379" s="12">
        <v>9780731241422</v>
      </c>
      <c r="C379" s="13">
        <v>10.5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A63C9-8CD1-494C-9C2D-C1CF195B6BB5}">
  <sheetPr>
    <tabColor rgb="FFA9EBE9"/>
  </sheetPr>
  <dimension ref="A1:E913"/>
  <sheetViews>
    <sheetView topLeftCell="C1" workbookViewId="0">
      <selection activeCell="C1" sqref="C1:D1"/>
    </sheetView>
  </sheetViews>
  <sheetFormatPr defaultRowHeight="15"/>
  <cols>
    <col min="1" max="1" width="88.85546875" style="11" customWidth="1"/>
    <col min="2" max="2" width="26.7109375" style="11" customWidth="1"/>
    <col min="3" max="3" width="18" style="13" customWidth="1"/>
    <col min="4" max="4" width="9.42578125" style="14" customWidth="1"/>
    <col min="5" max="16384" width="9.140625" style="11"/>
  </cols>
  <sheetData>
    <row r="1" spans="1:3">
      <c r="A1" s="30" t="s">
        <v>62</v>
      </c>
      <c r="B1" s="30" t="s">
        <v>3729</v>
      </c>
      <c r="C1" s="30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94" t="s">
        <v>3730</v>
      </c>
      <c r="B5" s="94"/>
      <c r="C5" s="95"/>
    </row>
    <row r="6" spans="1:3">
      <c r="B6" s="12"/>
    </row>
    <row r="7" spans="1:3">
      <c r="A7" s="91" t="s">
        <v>3731</v>
      </c>
      <c r="B7" s="106"/>
      <c r="C7" s="92"/>
    </row>
    <row r="8" spans="1:3">
      <c r="A8" s="59" t="s">
        <v>3732</v>
      </c>
      <c r="B8" s="12">
        <v>9780731268313</v>
      </c>
      <c r="C8" s="13">
        <v>1405.95</v>
      </c>
    </row>
    <row r="9" spans="1:3">
      <c r="A9" s="59" t="s">
        <v>3733</v>
      </c>
      <c r="B9" s="12">
        <v>9780731279371</v>
      </c>
      <c r="C9" s="13">
        <v>262.95</v>
      </c>
    </row>
    <row r="10" spans="1:3">
      <c r="A10" s="59" t="s">
        <v>3734</v>
      </c>
      <c r="B10" s="12">
        <v>9781869442569</v>
      </c>
      <c r="C10" s="13">
        <v>11.5</v>
      </c>
    </row>
    <row r="11" spans="1:3">
      <c r="A11" s="59" t="s">
        <v>3735</v>
      </c>
      <c r="B11" s="12">
        <v>9781869442637</v>
      </c>
      <c r="C11" s="13">
        <v>11.5</v>
      </c>
    </row>
    <row r="12" spans="1:3">
      <c r="A12" s="59" t="s">
        <v>3736</v>
      </c>
      <c r="B12" s="12">
        <v>9781869442668</v>
      </c>
      <c r="C12" s="13">
        <v>11.5</v>
      </c>
    </row>
    <row r="13" spans="1:3">
      <c r="A13" s="59" t="s">
        <v>3737</v>
      </c>
      <c r="B13" s="12">
        <v>9781869442538</v>
      </c>
      <c r="C13" s="13">
        <v>11.5</v>
      </c>
    </row>
    <row r="14" spans="1:3">
      <c r="A14" s="59" t="s">
        <v>3738</v>
      </c>
      <c r="B14" s="12">
        <v>9781869442439</v>
      </c>
      <c r="C14" s="13">
        <v>11.5</v>
      </c>
    </row>
    <row r="15" spans="1:3">
      <c r="A15" s="59" t="s">
        <v>3739</v>
      </c>
      <c r="B15" s="12">
        <v>9781869442675</v>
      </c>
      <c r="C15" s="13">
        <v>11.5</v>
      </c>
    </row>
    <row r="16" spans="1:3">
      <c r="A16" s="59" t="s">
        <v>3740</v>
      </c>
      <c r="B16" s="12">
        <v>9781869442583</v>
      </c>
      <c r="C16" s="13">
        <v>11.5</v>
      </c>
    </row>
    <row r="17" spans="1:3">
      <c r="A17" s="59" t="s">
        <v>3741</v>
      </c>
      <c r="B17" s="12">
        <v>9781869442446</v>
      </c>
      <c r="C17" s="13">
        <v>11.5</v>
      </c>
    </row>
    <row r="18" spans="1:3">
      <c r="A18" s="59" t="s">
        <v>3742</v>
      </c>
      <c r="B18" s="12">
        <v>9781869442453</v>
      </c>
      <c r="C18" s="13">
        <v>11.5</v>
      </c>
    </row>
    <row r="19" spans="1:3">
      <c r="A19" s="59" t="s">
        <v>3743</v>
      </c>
      <c r="B19" s="12">
        <v>9781869442552</v>
      </c>
      <c r="C19" s="13">
        <v>11.5</v>
      </c>
    </row>
    <row r="20" spans="1:3">
      <c r="A20" s="59" t="s">
        <v>3744</v>
      </c>
      <c r="B20" s="12">
        <v>9781869442606</v>
      </c>
      <c r="C20" s="13">
        <v>11.5</v>
      </c>
    </row>
    <row r="21" spans="1:3">
      <c r="A21" s="59" t="s">
        <v>3745</v>
      </c>
      <c r="B21" s="12">
        <v>9781869442576</v>
      </c>
      <c r="C21" s="13">
        <v>11.5</v>
      </c>
    </row>
    <row r="22" spans="1:3">
      <c r="A22" s="59" t="s">
        <v>3746</v>
      </c>
      <c r="B22" s="12">
        <v>9781869442590</v>
      </c>
      <c r="C22" s="13">
        <v>11.5</v>
      </c>
    </row>
    <row r="23" spans="1:3">
      <c r="A23" s="59" t="s">
        <v>3747</v>
      </c>
      <c r="B23" s="12">
        <v>9781869442514</v>
      </c>
      <c r="C23" s="13">
        <v>11.5</v>
      </c>
    </row>
    <row r="24" spans="1:3">
      <c r="A24" s="59" t="s">
        <v>3748</v>
      </c>
      <c r="B24" s="12">
        <v>9781869442644</v>
      </c>
      <c r="C24" s="13">
        <v>11.5</v>
      </c>
    </row>
    <row r="25" spans="1:3">
      <c r="A25" s="59" t="s">
        <v>3749</v>
      </c>
      <c r="B25" s="12">
        <v>9781869442477</v>
      </c>
      <c r="C25" s="13">
        <v>11.5</v>
      </c>
    </row>
    <row r="26" spans="1:3">
      <c r="A26" s="59" t="s">
        <v>3750</v>
      </c>
      <c r="B26" s="12">
        <v>9781869442521</v>
      </c>
      <c r="C26" s="13">
        <v>11.5</v>
      </c>
    </row>
    <row r="27" spans="1:3">
      <c r="A27" s="59" t="s">
        <v>3751</v>
      </c>
      <c r="B27" s="12">
        <v>9781869442484</v>
      </c>
      <c r="C27" s="13">
        <v>11.5</v>
      </c>
    </row>
    <row r="28" spans="1:3">
      <c r="A28" s="59" t="s">
        <v>3752</v>
      </c>
      <c r="B28" s="12">
        <v>9781869442613</v>
      </c>
      <c r="C28" s="13">
        <v>11.5</v>
      </c>
    </row>
    <row r="29" spans="1:3">
      <c r="A29" s="59" t="s">
        <v>3753</v>
      </c>
      <c r="B29" s="12">
        <v>9781869442545</v>
      </c>
      <c r="C29" s="13">
        <v>11.5</v>
      </c>
    </row>
    <row r="30" spans="1:3">
      <c r="A30" s="59" t="s">
        <v>3754</v>
      </c>
      <c r="B30" s="12">
        <v>9781869442422</v>
      </c>
      <c r="C30" s="13">
        <v>11.5</v>
      </c>
    </row>
    <row r="31" spans="1:3">
      <c r="A31" s="59" t="s">
        <v>3755</v>
      </c>
      <c r="B31" s="12">
        <v>9781869442491</v>
      </c>
      <c r="C31" s="13">
        <v>11.5</v>
      </c>
    </row>
    <row r="32" spans="1:3">
      <c r="A32" s="59" t="s">
        <v>3756</v>
      </c>
      <c r="B32" s="12">
        <v>9781869442460</v>
      </c>
      <c r="C32" s="13">
        <v>11.5</v>
      </c>
    </row>
    <row r="33" spans="1:3">
      <c r="A33" s="59" t="s">
        <v>3757</v>
      </c>
      <c r="B33" s="12">
        <v>9781869442507</v>
      </c>
      <c r="C33" s="13">
        <v>11.5</v>
      </c>
    </row>
    <row r="34" spans="1:3">
      <c r="A34" s="59" t="s">
        <v>3758</v>
      </c>
      <c r="B34" s="12">
        <v>9781869442651</v>
      </c>
      <c r="C34" s="13">
        <v>11.5</v>
      </c>
    </row>
    <row r="35" spans="1:3">
      <c r="A35" s="59" t="s">
        <v>3759</v>
      </c>
      <c r="B35" s="12">
        <v>9781869442620</v>
      </c>
      <c r="C35" s="13">
        <v>11.5</v>
      </c>
    </row>
    <row r="36" spans="1:3">
      <c r="C36" s="11"/>
    </row>
    <row r="37" spans="1:3">
      <c r="A37" s="91" t="s">
        <v>3760</v>
      </c>
      <c r="B37" s="106"/>
      <c r="C37" s="92"/>
    </row>
    <row r="38" spans="1:3">
      <c r="A38" s="59" t="s">
        <v>3761</v>
      </c>
      <c r="B38" s="12">
        <v>9780731268337</v>
      </c>
      <c r="C38" s="13">
        <v>725.95</v>
      </c>
    </row>
    <row r="39" spans="1:3">
      <c r="A39" s="59" t="s">
        <v>3762</v>
      </c>
      <c r="B39" s="12">
        <v>9780731279388</v>
      </c>
      <c r="C39" s="13">
        <v>127.95</v>
      </c>
    </row>
    <row r="40" spans="1:3">
      <c r="A40" s="59" t="s">
        <v>3763</v>
      </c>
      <c r="B40" s="12">
        <v>9781869441845</v>
      </c>
      <c r="C40" s="13">
        <v>12.5</v>
      </c>
    </row>
    <row r="41" spans="1:3">
      <c r="A41" s="59" t="s">
        <v>3764</v>
      </c>
      <c r="B41" s="12">
        <v>9781869441791</v>
      </c>
      <c r="C41" s="13">
        <v>12.5</v>
      </c>
    </row>
    <row r="42" spans="1:3">
      <c r="A42" s="59" t="s">
        <v>3765</v>
      </c>
      <c r="B42" s="12">
        <v>9781869441869</v>
      </c>
      <c r="C42" s="13">
        <v>12.5</v>
      </c>
    </row>
    <row r="43" spans="1:3">
      <c r="A43" s="59" t="s">
        <v>3766</v>
      </c>
      <c r="B43" s="12">
        <v>9781869441821</v>
      </c>
      <c r="C43" s="13">
        <v>12.5</v>
      </c>
    </row>
    <row r="44" spans="1:3">
      <c r="A44" s="59" t="s">
        <v>3767</v>
      </c>
      <c r="B44" s="12">
        <v>9781869441807</v>
      </c>
      <c r="C44" s="13">
        <v>12.5</v>
      </c>
    </row>
    <row r="45" spans="1:3">
      <c r="A45" s="59" t="s">
        <v>3768</v>
      </c>
      <c r="B45" s="12">
        <v>9781869441852</v>
      </c>
      <c r="C45" s="13">
        <v>12.5</v>
      </c>
    </row>
    <row r="46" spans="1:3">
      <c r="A46" s="59" t="s">
        <v>3769</v>
      </c>
      <c r="B46" s="12">
        <v>9781869441784</v>
      </c>
      <c r="C46" s="13">
        <v>12.5</v>
      </c>
    </row>
    <row r="47" spans="1:3">
      <c r="A47" s="59" t="s">
        <v>3770</v>
      </c>
      <c r="B47" s="12">
        <v>9781869441883</v>
      </c>
      <c r="C47" s="13">
        <v>12.5</v>
      </c>
    </row>
    <row r="48" spans="1:3">
      <c r="A48" s="59" t="s">
        <v>3771</v>
      </c>
      <c r="B48" s="12">
        <v>9781869441876</v>
      </c>
      <c r="C48" s="13">
        <v>12.5</v>
      </c>
    </row>
    <row r="49" spans="1:3">
      <c r="A49" s="59" t="s">
        <v>3772</v>
      </c>
      <c r="B49" s="12">
        <v>9781869441838</v>
      </c>
      <c r="C49" s="13">
        <v>12.5</v>
      </c>
    </row>
    <row r="50" spans="1:3">
      <c r="A50" s="59" t="s">
        <v>3773</v>
      </c>
      <c r="B50" s="12">
        <v>9781869441777</v>
      </c>
      <c r="C50" s="13">
        <v>12.5</v>
      </c>
    </row>
    <row r="51" spans="1:3">
      <c r="A51" s="59" t="s">
        <v>3774</v>
      </c>
      <c r="B51" s="12">
        <v>9781869441814</v>
      </c>
      <c r="C51" s="13">
        <v>12.5</v>
      </c>
    </row>
    <row r="52" spans="1:3">
      <c r="A52" s="59" t="s">
        <v>3775</v>
      </c>
      <c r="B52" s="59"/>
      <c r="C52" s="59"/>
    </row>
    <row r="53" spans="1:3">
      <c r="A53" s="108" t="s">
        <v>3776</v>
      </c>
      <c r="B53" s="106"/>
      <c r="C53" s="92"/>
    </row>
    <row r="54" spans="1:3">
      <c r="A54" s="59" t="s">
        <v>3777</v>
      </c>
      <c r="B54" s="12">
        <v>9780731268382</v>
      </c>
      <c r="C54" s="13">
        <v>725.95</v>
      </c>
    </row>
    <row r="55" spans="1:3">
      <c r="A55" s="59" t="s">
        <v>3778</v>
      </c>
      <c r="B55" s="12">
        <v>9780731268030</v>
      </c>
      <c r="C55" s="13">
        <v>127.95</v>
      </c>
    </row>
    <row r="56" spans="1:3">
      <c r="A56" s="59" t="s">
        <v>3779</v>
      </c>
      <c r="B56" s="12">
        <v>9781869444570</v>
      </c>
      <c r="C56" s="13">
        <v>12.5</v>
      </c>
    </row>
    <row r="57" spans="1:3">
      <c r="A57" s="59" t="s">
        <v>3780</v>
      </c>
      <c r="B57" s="12">
        <v>9781869444587</v>
      </c>
      <c r="C57" s="13">
        <v>12.5</v>
      </c>
    </row>
    <row r="58" spans="1:3">
      <c r="A58" s="59" t="s">
        <v>3781</v>
      </c>
      <c r="B58" s="12">
        <v>9781869444600</v>
      </c>
      <c r="C58" s="13">
        <v>12.5</v>
      </c>
    </row>
    <row r="59" spans="1:3">
      <c r="A59" s="59" t="s">
        <v>3782</v>
      </c>
      <c r="B59" s="12">
        <v>9781869444631</v>
      </c>
      <c r="C59" s="13">
        <v>12.5</v>
      </c>
    </row>
    <row r="60" spans="1:3">
      <c r="A60" s="59" t="s">
        <v>3783</v>
      </c>
      <c r="B60" s="12">
        <v>9781869444563</v>
      </c>
      <c r="C60" s="13">
        <v>12.5</v>
      </c>
    </row>
    <row r="61" spans="1:3">
      <c r="A61" s="59" t="s">
        <v>3784</v>
      </c>
      <c r="B61" s="12">
        <v>9781869444655</v>
      </c>
      <c r="C61" s="13">
        <v>12.5</v>
      </c>
    </row>
    <row r="62" spans="1:3">
      <c r="A62" s="59" t="s">
        <v>3785</v>
      </c>
      <c r="B62" s="12">
        <v>9781869444594</v>
      </c>
      <c r="C62" s="13">
        <v>12.5</v>
      </c>
    </row>
    <row r="63" spans="1:3">
      <c r="A63" s="59" t="s">
        <v>3786</v>
      </c>
      <c r="B63" s="12">
        <v>9781869444617</v>
      </c>
      <c r="C63" s="13">
        <v>12.5</v>
      </c>
    </row>
    <row r="64" spans="1:3">
      <c r="A64" s="59" t="s">
        <v>3787</v>
      </c>
      <c r="B64" s="12">
        <v>9781869444648</v>
      </c>
      <c r="C64" s="13">
        <v>12.5</v>
      </c>
    </row>
    <row r="65" spans="1:3">
      <c r="A65" s="59" t="s">
        <v>3788</v>
      </c>
      <c r="B65" s="12">
        <v>9781869444549</v>
      </c>
      <c r="C65" s="13">
        <v>12.5</v>
      </c>
    </row>
    <row r="66" spans="1:3">
      <c r="A66" s="59" t="s">
        <v>3789</v>
      </c>
      <c r="B66" s="12">
        <v>9781869444624</v>
      </c>
      <c r="C66" s="13">
        <v>12.5</v>
      </c>
    </row>
    <row r="67" spans="1:3">
      <c r="A67" s="59" t="s">
        <v>3790</v>
      </c>
      <c r="B67" s="12">
        <v>9781869444556</v>
      </c>
      <c r="C67" s="13">
        <v>12.5</v>
      </c>
    </row>
    <row r="68" spans="1:3">
      <c r="A68" s="59" t="s">
        <v>3775</v>
      </c>
      <c r="B68" s="59"/>
      <c r="C68" s="59"/>
    </row>
    <row r="69" spans="1:3">
      <c r="A69" s="108" t="s">
        <v>3791</v>
      </c>
      <c r="B69" s="106"/>
      <c r="C69" s="92"/>
    </row>
    <row r="70" spans="1:3">
      <c r="A70" s="59" t="s">
        <v>3792</v>
      </c>
      <c r="B70" s="12">
        <v>9781442577992</v>
      </c>
      <c r="C70" s="13">
        <v>311.95</v>
      </c>
    </row>
    <row r="71" spans="1:3">
      <c r="A71" s="59" t="s">
        <v>3793</v>
      </c>
      <c r="B71" s="12">
        <v>9781442577985</v>
      </c>
      <c r="C71" s="13">
        <v>52.95</v>
      </c>
    </row>
    <row r="72" spans="1:3">
      <c r="A72" s="59" t="s">
        <v>3794</v>
      </c>
      <c r="B72" s="12">
        <v>9781442554283</v>
      </c>
      <c r="C72" s="13">
        <v>12.5</v>
      </c>
    </row>
    <row r="73" spans="1:3">
      <c r="A73" s="59" t="s">
        <v>3795</v>
      </c>
      <c r="B73" s="12">
        <v>9781442554252</v>
      </c>
      <c r="C73" s="13">
        <v>12.5</v>
      </c>
    </row>
    <row r="74" spans="1:3">
      <c r="A74" s="59" t="s">
        <v>3796</v>
      </c>
      <c r="B74" s="12">
        <v>9781442554276</v>
      </c>
      <c r="C74" s="13">
        <v>12.5</v>
      </c>
    </row>
    <row r="75" spans="1:3">
      <c r="A75" s="59" t="s">
        <v>3797</v>
      </c>
      <c r="B75" s="12">
        <v>9781442554245</v>
      </c>
      <c r="C75" s="13">
        <v>12.5</v>
      </c>
    </row>
    <row r="76" spans="1:3">
      <c r="A76" s="59" t="s">
        <v>3798</v>
      </c>
      <c r="B76" s="12">
        <v>9781442554269</v>
      </c>
      <c r="C76" s="13">
        <v>12.5</v>
      </c>
    </row>
    <row r="77" spans="1:3">
      <c r="A77" s="59" t="s">
        <v>3799</v>
      </c>
      <c r="B77" s="12">
        <v>9781486000821</v>
      </c>
      <c r="C77" s="13">
        <v>29.25</v>
      </c>
    </row>
    <row r="78" spans="1:3">
      <c r="B78" s="12"/>
    </row>
    <row r="79" spans="1:3">
      <c r="A79" s="91" t="s">
        <v>3800</v>
      </c>
      <c r="B79" s="106"/>
      <c r="C79" s="92"/>
    </row>
    <row r="80" spans="1:3">
      <c r="A80" s="59" t="s">
        <v>3801</v>
      </c>
      <c r="B80" s="12">
        <v>9780731268320</v>
      </c>
      <c r="C80" s="13">
        <v>725.95</v>
      </c>
    </row>
    <row r="81" spans="1:3">
      <c r="A81" s="59" t="s">
        <v>3802</v>
      </c>
      <c r="B81" s="12">
        <v>9780731279395</v>
      </c>
      <c r="C81" s="13">
        <v>127.95</v>
      </c>
    </row>
    <row r="82" spans="1:3">
      <c r="A82" s="59" t="s">
        <v>3803</v>
      </c>
      <c r="B82" s="12">
        <v>9781869441968</v>
      </c>
      <c r="C82" s="13">
        <v>12.5</v>
      </c>
    </row>
    <row r="83" spans="1:3">
      <c r="A83" s="59" t="s">
        <v>3804</v>
      </c>
      <c r="B83" s="12">
        <v>9781869442002</v>
      </c>
      <c r="C83" s="13">
        <v>12.5</v>
      </c>
    </row>
    <row r="84" spans="1:3">
      <c r="A84" s="59" t="s">
        <v>3805</v>
      </c>
      <c r="B84" s="12">
        <v>9781869442033</v>
      </c>
      <c r="C84" s="13">
        <v>12.5</v>
      </c>
    </row>
    <row r="85" spans="1:3">
      <c r="A85" s="59" t="s">
        <v>3806</v>
      </c>
      <c r="B85" s="12">
        <v>9781869442026</v>
      </c>
      <c r="C85" s="13">
        <v>12.5</v>
      </c>
    </row>
    <row r="86" spans="1:3">
      <c r="A86" s="59" t="s">
        <v>3807</v>
      </c>
      <c r="B86" s="12">
        <v>9781869442019</v>
      </c>
      <c r="C86" s="13">
        <v>12.5</v>
      </c>
    </row>
    <row r="87" spans="1:3">
      <c r="A87" s="59" t="s">
        <v>3808</v>
      </c>
      <c r="B87" s="12">
        <v>9781869441982</v>
      </c>
      <c r="C87" s="13">
        <v>12.5</v>
      </c>
    </row>
    <row r="88" spans="1:3">
      <c r="A88" s="59" t="s">
        <v>3809</v>
      </c>
      <c r="B88" s="12">
        <v>9781869441951</v>
      </c>
      <c r="C88" s="13">
        <v>12.5</v>
      </c>
    </row>
    <row r="89" spans="1:3">
      <c r="A89" s="59" t="s">
        <v>3810</v>
      </c>
      <c r="B89" s="12">
        <v>9781869442057</v>
      </c>
      <c r="C89" s="13">
        <v>12.5</v>
      </c>
    </row>
    <row r="90" spans="1:3">
      <c r="A90" s="59" t="s">
        <v>3811</v>
      </c>
      <c r="B90" s="12">
        <v>9781869442040</v>
      </c>
      <c r="C90" s="13">
        <v>12.5</v>
      </c>
    </row>
    <row r="91" spans="1:3">
      <c r="A91" s="59" t="s">
        <v>3812</v>
      </c>
      <c r="B91" s="12">
        <v>9781869441944</v>
      </c>
      <c r="C91" s="13">
        <v>12.5</v>
      </c>
    </row>
    <row r="92" spans="1:3">
      <c r="A92" s="59" t="s">
        <v>3813</v>
      </c>
      <c r="B92" s="12">
        <v>9781869441975</v>
      </c>
      <c r="C92" s="13">
        <v>12.5</v>
      </c>
    </row>
    <row r="93" spans="1:3">
      <c r="A93" s="59" t="s">
        <v>3814</v>
      </c>
      <c r="B93" s="12">
        <v>9781869441999</v>
      </c>
      <c r="C93" s="13">
        <v>12.5</v>
      </c>
    </row>
    <row r="94" spans="1:3">
      <c r="B94" s="12"/>
    </row>
    <row r="95" spans="1:3">
      <c r="A95" s="91" t="s">
        <v>3815</v>
      </c>
      <c r="B95" s="106"/>
      <c r="C95" s="92"/>
    </row>
    <row r="96" spans="1:3">
      <c r="A96" s="59" t="s">
        <v>3816</v>
      </c>
      <c r="B96" s="12">
        <v>9780731268399</v>
      </c>
      <c r="C96" s="13">
        <v>725.95</v>
      </c>
    </row>
    <row r="97" spans="1:3">
      <c r="A97" s="59" t="s">
        <v>3817</v>
      </c>
      <c r="B97" s="12">
        <v>9780731268047</v>
      </c>
      <c r="C97" s="13">
        <v>127.95</v>
      </c>
    </row>
    <row r="98" spans="1:3">
      <c r="A98" s="59" t="s">
        <v>3818</v>
      </c>
      <c r="B98" s="12">
        <v>9781869444761</v>
      </c>
      <c r="C98" s="13">
        <v>12.5</v>
      </c>
    </row>
    <row r="99" spans="1:3">
      <c r="A99" s="59" t="s">
        <v>3819</v>
      </c>
      <c r="B99" s="12">
        <v>9781869444686</v>
      </c>
      <c r="C99" s="13">
        <v>12.5</v>
      </c>
    </row>
    <row r="100" spans="1:3">
      <c r="A100" s="59" t="s">
        <v>3820</v>
      </c>
      <c r="B100" s="12">
        <v>9781869444679</v>
      </c>
      <c r="C100" s="13">
        <v>12.5</v>
      </c>
    </row>
    <row r="101" spans="1:3">
      <c r="A101" s="59" t="s">
        <v>3821</v>
      </c>
      <c r="B101" s="12">
        <v>9781869444747</v>
      </c>
      <c r="C101" s="13">
        <v>12.5</v>
      </c>
    </row>
    <row r="102" spans="1:3">
      <c r="A102" s="59" t="s">
        <v>3822</v>
      </c>
      <c r="B102" s="12">
        <v>9781869444693</v>
      </c>
      <c r="C102" s="13">
        <v>12.5</v>
      </c>
    </row>
    <row r="103" spans="1:3">
      <c r="A103" s="59" t="s">
        <v>3823</v>
      </c>
      <c r="B103" s="12">
        <v>9781869444730</v>
      </c>
      <c r="C103" s="13">
        <v>12.5</v>
      </c>
    </row>
    <row r="104" spans="1:3">
      <c r="A104" s="59" t="s">
        <v>3824</v>
      </c>
      <c r="B104" s="12">
        <v>9781869444723</v>
      </c>
      <c r="C104" s="13">
        <v>12.5</v>
      </c>
    </row>
    <row r="105" spans="1:3">
      <c r="A105" s="59" t="s">
        <v>3825</v>
      </c>
      <c r="B105" s="12">
        <v>9781869444662</v>
      </c>
      <c r="C105" s="13">
        <v>12.5</v>
      </c>
    </row>
    <row r="106" spans="1:3">
      <c r="A106" s="59" t="s">
        <v>3826</v>
      </c>
      <c r="B106" s="12">
        <v>9781869444754</v>
      </c>
      <c r="C106" s="13">
        <v>12.5</v>
      </c>
    </row>
    <row r="107" spans="1:3">
      <c r="A107" s="59" t="s">
        <v>3827</v>
      </c>
      <c r="B107" s="12">
        <v>9781869444778</v>
      </c>
      <c r="C107" s="13">
        <v>12.5</v>
      </c>
    </row>
    <row r="108" spans="1:3">
      <c r="A108" s="59" t="s">
        <v>3828</v>
      </c>
      <c r="B108" s="12">
        <v>9781869444709</v>
      </c>
      <c r="C108" s="13">
        <v>12.5</v>
      </c>
    </row>
    <row r="109" spans="1:3">
      <c r="A109" s="59" t="s">
        <v>3829</v>
      </c>
      <c r="B109" s="12">
        <v>9781869444716</v>
      </c>
      <c r="C109" s="13">
        <v>12.5</v>
      </c>
    </row>
    <row r="110" spans="1:3">
      <c r="B110" s="12"/>
    </row>
    <row r="111" spans="1:3">
      <c r="A111" s="91" t="s">
        <v>3830</v>
      </c>
      <c r="B111" s="106"/>
      <c r="C111" s="92"/>
    </row>
    <row r="112" spans="1:3">
      <c r="A112" s="59" t="s">
        <v>3831</v>
      </c>
      <c r="B112" s="12">
        <v>9780731268344</v>
      </c>
      <c r="C112" s="13">
        <v>725.95</v>
      </c>
    </row>
    <row r="113" spans="1:3">
      <c r="A113" s="59" t="s">
        <v>3832</v>
      </c>
      <c r="B113" s="12">
        <v>9780731279401</v>
      </c>
      <c r="C113" s="13">
        <v>127.95</v>
      </c>
    </row>
    <row r="114" spans="1:3">
      <c r="A114" s="59" t="s">
        <v>3833</v>
      </c>
      <c r="B114" s="12">
        <v>9781869442163</v>
      </c>
      <c r="C114" s="13">
        <v>12.5</v>
      </c>
    </row>
    <row r="115" spans="1:3">
      <c r="A115" s="59" t="s">
        <v>3834</v>
      </c>
      <c r="B115" s="12">
        <v>9781869442170</v>
      </c>
      <c r="C115" s="13">
        <v>12.5</v>
      </c>
    </row>
    <row r="116" spans="1:3">
      <c r="A116" s="59" t="s">
        <v>3835</v>
      </c>
      <c r="B116" s="12">
        <v>9781869442149</v>
      </c>
      <c r="C116" s="13">
        <v>12.5</v>
      </c>
    </row>
    <row r="117" spans="1:3">
      <c r="A117" s="59" t="s">
        <v>3836</v>
      </c>
      <c r="B117" s="12">
        <v>9781869442224</v>
      </c>
      <c r="C117" s="13">
        <v>12.5</v>
      </c>
    </row>
    <row r="118" spans="1:3">
      <c r="A118" s="59" t="s">
        <v>3837</v>
      </c>
      <c r="B118" s="12">
        <v>9781869442187</v>
      </c>
      <c r="C118" s="13">
        <v>12.5</v>
      </c>
    </row>
    <row r="119" spans="1:3">
      <c r="A119" s="59" t="s">
        <v>3838</v>
      </c>
      <c r="B119" s="12">
        <v>9781869442125</v>
      </c>
      <c r="C119" s="13">
        <v>12.5</v>
      </c>
    </row>
    <row r="120" spans="1:3">
      <c r="A120" s="59" t="s">
        <v>3839</v>
      </c>
      <c r="B120" s="12">
        <v>9781869442200</v>
      </c>
      <c r="C120" s="13">
        <v>12.5</v>
      </c>
    </row>
    <row r="121" spans="1:3">
      <c r="A121" s="59" t="s">
        <v>3840</v>
      </c>
      <c r="B121" s="12">
        <v>9781869442217</v>
      </c>
      <c r="C121" s="13">
        <v>12.5</v>
      </c>
    </row>
    <row r="122" spans="1:3">
      <c r="A122" s="59" t="s">
        <v>3841</v>
      </c>
      <c r="B122" s="12">
        <v>9781869442118</v>
      </c>
      <c r="C122" s="13">
        <v>12.5</v>
      </c>
    </row>
    <row r="123" spans="1:3">
      <c r="A123" s="59" t="s">
        <v>3842</v>
      </c>
      <c r="B123" s="12">
        <v>9781869442156</v>
      </c>
      <c r="C123" s="13">
        <v>12.5</v>
      </c>
    </row>
    <row r="124" spans="1:3">
      <c r="A124" s="59" t="s">
        <v>3843</v>
      </c>
      <c r="B124" s="12">
        <v>9781869442132</v>
      </c>
      <c r="C124" s="13">
        <v>12.5</v>
      </c>
    </row>
    <row r="125" spans="1:3">
      <c r="A125" s="59" t="s">
        <v>3844</v>
      </c>
      <c r="B125" s="12">
        <v>9781869442194</v>
      </c>
      <c r="C125" s="13">
        <v>12.5</v>
      </c>
    </row>
    <row r="126" spans="1:3">
      <c r="B126" s="12"/>
    </row>
    <row r="127" spans="1:3">
      <c r="A127" s="91" t="s">
        <v>3845</v>
      </c>
      <c r="B127" s="106"/>
      <c r="C127" s="92"/>
    </row>
    <row r="128" spans="1:3">
      <c r="A128" s="59" t="s">
        <v>3846</v>
      </c>
      <c r="B128" s="12">
        <v>9780731268412</v>
      </c>
      <c r="C128" s="13">
        <v>725.95</v>
      </c>
    </row>
    <row r="129" spans="1:3">
      <c r="A129" s="59" t="s">
        <v>3847</v>
      </c>
      <c r="B129" s="12">
        <v>9780731268429</v>
      </c>
      <c r="C129" s="13">
        <v>127.95</v>
      </c>
    </row>
    <row r="130" spans="1:3">
      <c r="A130" s="59" t="s">
        <v>3848</v>
      </c>
      <c r="B130" s="12">
        <v>9781869445041</v>
      </c>
      <c r="C130" s="13">
        <v>12.5</v>
      </c>
    </row>
    <row r="131" spans="1:3">
      <c r="A131" s="59" t="s">
        <v>3849</v>
      </c>
      <c r="B131" s="12">
        <v>9781869444891</v>
      </c>
      <c r="C131" s="13">
        <v>12.5</v>
      </c>
    </row>
    <row r="132" spans="1:3">
      <c r="A132" s="59" t="s">
        <v>3850</v>
      </c>
      <c r="B132" s="12">
        <v>9781869444884</v>
      </c>
      <c r="C132" s="13">
        <v>12.5</v>
      </c>
    </row>
    <row r="133" spans="1:3">
      <c r="A133" s="59" t="s">
        <v>3851</v>
      </c>
      <c r="B133" s="12">
        <v>9781869444839</v>
      </c>
      <c r="C133" s="13">
        <v>12.5</v>
      </c>
    </row>
    <row r="134" spans="1:3">
      <c r="A134" s="59" t="s">
        <v>3852</v>
      </c>
      <c r="B134" s="12">
        <v>9781869444877</v>
      </c>
      <c r="C134" s="13">
        <v>12.5</v>
      </c>
    </row>
    <row r="135" spans="1:3">
      <c r="A135" s="59" t="s">
        <v>3853</v>
      </c>
      <c r="B135" s="12">
        <v>9781869444853</v>
      </c>
      <c r="C135" s="13">
        <v>12.5</v>
      </c>
    </row>
    <row r="136" spans="1:3">
      <c r="A136" s="59" t="s">
        <v>3854</v>
      </c>
      <c r="B136" s="12">
        <v>9781869444822</v>
      </c>
      <c r="C136" s="13">
        <v>12.5</v>
      </c>
    </row>
    <row r="137" spans="1:3">
      <c r="A137" s="59" t="s">
        <v>3855</v>
      </c>
      <c r="B137" s="12">
        <v>9781869444860</v>
      </c>
      <c r="C137" s="13">
        <v>12.5</v>
      </c>
    </row>
    <row r="138" spans="1:3">
      <c r="A138" s="59" t="s">
        <v>3856</v>
      </c>
      <c r="B138" s="12">
        <v>9781869444815</v>
      </c>
      <c r="C138" s="13">
        <v>12.5</v>
      </c>
    </row>
    <row r="139" spans="1:3">
      <c r="A139" s="59" t="s">
        <v>3857</v>
      </c>
      <c r="B139" s="12">
        <v>9781869444808</v>
      </c>
      <c r="C139" s="13">
        <v>12.5</v>
      </c>
    </row>
    <row r="140" spans="1:3">
      <c r="A140" s="59" t="s">
        <v>3858</v>
      </c>
      <c r="B140" s="12">
        <v>9781869444792</v>
      </c>
      <c r="C140" s="13">
        <v>12.5</v>
      </c>
    </row>
    <row r="141" spans="1:3">
      <c r="A141" s="59" t="s">
        <v>3859</v>
      </c>
      <c r="B141" s="12">
        <v>9781869444785</v>
      </c>
      <c r="C141" s="13">
        <v>12.5</v>
      </c>
    </row>
    <row r="142" spans="1:3">
      <c r="B142" s="12"/>
    </row>
    <row r="143" spans="1:3">
      <c r="A143" s="91" t="s">
        <v>3860</v>
      </c>
      <c r="B143" s="106"/>
      <c r="C143" s="92"/>
    </row>
    <row r="144" spans="1:3">
      <c r="A144" s="59" t="s">
        <v>3861</v>
      </c>
      <c r="B144" s="12">
        <v>9780731268351</v>
      </c>
      <c r="C144" s="13">
        <v>725.95</v>
      </c>
    </row>
    <row r="145" spans="1:3">
      <c r="A145" s="59" t="s">
        <v>3862</v>
      </c>
      <c r="B145" s="12">
        <v>9780731279418</v>
      </c>
      <c r="C145" s="13">
        <v>127.95</v>
      </c>
    </row>
    <row r="146" spans="1:3">
      <c r="A146" s="59" t="s">
        <v>3863</v>
      </c>
      <c r="B146" s="12">
        <v>9781869442316</v>
      </c>
      <c r="C146" s="13">
        <v>12.5</v>
      </c>
    </row>
    <row r="147" spans="1:3">
      <c r="A147" s="59" t="s">
        <v>3864</v>
      </c>
      <c r="B147" s="12">
        <v>9781869442385</v>
      </c>
      <c r="C147" s="13">
        <v>12.5</v>
      </c>
    </row>
    <row r="148" spans="1:3">
      <c r="A148" s="59" t="s">
        <v>3865</v>
      </c>
      <c r="B148" s="12">
        <v>9781869442361</v>
      </c>
      <c r="C148" s="13">
        <v>12.5</v>
      </c>
    </row>
    <row r="149" spans="1:3">
      <c r="A149" s="59" t="s">
        <v>3866</v>
      </c>
      <c r="B149" s="12">
        <v>9781869442347</v>
      </c>
      <c r="C149" s="13">
        <v>12.5</v>
      </c>
    </row>
    <row r="150" spans="1:3">
      <c r="A150" s="59" t="s">
        <v>3867</v>
      </c>
      <c r="B150" s="12">
        <v>9781869442378</v>
      </c>
      <c r="C150" s="13">
        <v>12.5</v>
      </c>
    </row>
    <row r="151" spans="1:3">
      <c r="A151" s="59" t="s">
        <v>3868</v>
      </c>
      <c r="B151" s="12">
        <v>9781869442309</v>
      </c>
      <c r="C151" s="13">
        <v>12.5</v>
      </c>
    </row>
    <row r="152" spans="1:3">
      <c r="A152" s="59" t="s">
        <v>3869</v>
      </c>
      <c r="B152" s="12">
        <v>9781869442286</v>
      </c>
      <c r="C152" s="13">
        <v>12.5</v>
      </c>
    </row>
    <row r="153" spans="1:3">
      <c r="A153" s="59" t="s">
        <v>3870</v>
      </c>
      <c r="B153" s="12">
        <v>9781869442293</v>
      </c>
      <c r="C153" s="13">
        <v>12.5</v>
      </c>
    </row>
    <row r="154" spans="1:3">
      <c r="A154" s="59" t="s">
        <v>3871</v>
      </c>
      <c r="B154" s="12">
        <v>9781869442279</v>
      </c>
      <c r="C154" s="13">
        <v>12.5</v>
      </c>
    </row>
    <row r="155" spans="1:3">
      <c r="A155" s="59" t="s">
        <v>3872</v>
      </c>
      <c r="B155" s="12">
        <v>9781869442354</v>
      </c>
      <c r="C155" s="13">
        <v>12.5</v>
      </c>
    </row>
    <row r="156" spans="1:3">
      <c r="A156" s="59" t="s">
        <v>3873</v>
      </c>
      <c r="B156" s="12">
        <v>9781869442330</v>
      </c>
      <c r="C156" s="13">
        <v>12.5</v>
      </c>
    </row>
    <row r="157" spans="1:3">
      <c r="A157" s="59" t="s">
        <v>3874</v>
      </c>
      <c r="B157" s="12">
        <v>9781869442323</v>
      </c>
      <c r="C157" s="13">
        <v>12.5</v>
      </c>
    </row>
    <row r="158" spans="1:3">
      <c r="B158" s="12"/>
    </row>
    <row r="159" spans="1:3">
      <c r="A159" s="91" t="s">
        <v>3875</v>
      </c>
      <c r="B159" s="106"/>
      <c r="C159" s="92"/>
    </row>
    <row r="160" spans="1:3">
      <c r="A160" s="59" t="s">
        <v>3876</v>
      </c>
      <c r="B160" s="12">
        <v>9780731268559</v>
      </c>
      <c r="C160" s="13">
        <v>845.95</v>
      </c>
    </row>
    <row r="161" spans="1:3">
      <c r="A161" s="59" t="s">
        <v>3877</v>
      </c>
      <c r="B161" s="12">
        <v>9780731268566</v>
      </c>
      <c r="C161" s="13">
        <v>146.94999999999999</v>
      </c>
    </row>
    <row r="162" spans="1:3">
      <c r="A162" s="59" t="s">
        <v>3878</v>
      </c>
      <c r="B162" s="12">
        <v>9781869444976</v>
      </c>
      <c r="C162" s="13">
        <v>12.5</v>
      </c>
    </row>
    <row r="163" spans="1:3">
      <c r="A163" s="59" t="s">
        <v>3879</v>
      </c>
      <c r="B163" s="12">
        <v>9781869445034</v>
      </c>
      <c r="C163" s="13">
        <v>12.5</v>
      </c>
    </row>
    <row r="164" spans="1:3">
      <c r="A164" s="59" t="s">
        <v>3880</v>
      </c>
      <c r="B164" s="12">
        <v>9781869444990</v>
      </c>
      <c r="C164" s="13">
        <v>12.5</v>
      </c>
    </row>
    <row r="165" spans="1:3">
      <c r="A165" s="59" t="s">
        <v>3881</v>
      </c>
      <c r="B165" s="12">
        <v>9781869444983</v>
      </c>
      <c r="C165" s="13">
        <v>12.5</v>
      </c>
    </row>
    <row r="166" spans="1:3">
      <c r="A166" s="59" t="s">
        <v>3882</v>
      </c>
      <c r="B166" s="12">
        <v>9781869445003</v>
      </c>
      <c r="C166" s="13">
        <v>12.5</v>
      </c>
    </row>
    <row r="167" spans="1:3">
      <c r="A167" s="59" t="s">
        <v>3883</v>
      </c>
      <c r="B167" s="12">
        <v>9781869444952</v>
      </c>
      <c r="C167" s="13">
        <v>12.5</v>
      </c>
    </row>
    <row r="168" spans="1:3">
      <c r="A168" s="59" t="s">
        <v>3884</v>
      </c>
      <c r="B168" s="12">
        <v>9781869444945</v>
      </c>
      <c r="C168" s="13">
        <v>12.5</v>
      </c>
    </row>
    <row r="169" spans="1:3">
      <c r="A169" s="59" t="s">
        <v>3885</v>
      </c>
      <c r="B169" s="12">
        <v>9781869444969</v>
      </c>
      <c r="C169" s="13">
        <v>12.5</v>
      </c>
    </row>
    <row r="170" spans="1:3">
      <c r="A170" s="59" t="s">
        <v>3886</v>
      </c>
      <c r="B170" s="12">
        <v>9781869445010</v>
      </c>
      <c r="C170" s="13">
        <v>12.5</v>
      </c>
    </row>
    <row r="171" spans="1:3">
      <c r="A171" s="59" t="s">
        <v>3887</v>
      </c>
      <c r="B171" s="12">
        <v>9781869444846</v>
      </c>
      <c r="C171" s="13">
        <v>12.5</v>
      </c>
    </row>
    <row r="172" spans="1:3">
      <c r="A172" s="59" t="s">
        <v>3888</v>
      </c>
      <c r="B172" s="12">
        <v>9781869445027</v>
      </c>
      <c r="C172" s="13">
        <v>12.5</v>
      </c>
    </row>
    <row r="173" spans="1:3">
      <c r="A173" s="59" t="s">
        <v>3889</v>
      </c>
      <c r="B173" s="12">
        <v>9781869445058</v>
      </c>
      <c r="C173" s="13">
        <v>12.5</v>
      </c>
    </row>
    <row r="174" spans="1:3">
      <c r="B174" s="12"/>
    </row>
    <row r="175" spans="1:3">
      <c r="A175" s="91" t="s">
        <v>3890</v>
      </c>
      <c r="B175" s="106"/>
      <c r="C175" s="92"/>
    </row>
    <row r="176" spans="1:3">
      <c r="A176" s="59" t="s">
        <v>3891</v>
      </c>
      <c r="B176" s="12">
        <v>9781442554290</v>
      </c>
      <c r="C176" s="13">
        <v>12.5</v>
      </c>
    </row>
    <row r="177" spans="1:3">
      <c r="A177" s="59" t="s">
        <v>3892</v>
      </c>
      <c r="B177" s="12">
        <v>9781442554306</v>
      </c>
      <c r="C177" s="13">
        <v>12.5</v>
      </c>
    </row>
    <row r="178" spans="1:3">
      <c r="B178" s="12"/>
    </row>
    <row r="179" spans="1:3">
      <c r="A179" s="91" t="s">
        <v>3893</v>
      </c>
      <c r="B179" s="106"/>
      <c r="C179" s="92"/>
    </row>
    <row r="180" spans="1:3">
      <c r="A180" s="59" t="s">
        <v>3894</v>
      </c>
      <c r="B180" s="12">
        <v>9780731268368</v>
      </c>
      <c r="C180" s="13">
        <v>1509.95</v>
      </c>
    </row>
    <row r="181" spans="1:3">
      <c r="A181" s="59" t="s">
        <v>3895</v>
      </c>
      <c r="B181" s="12">
        <v>9780731279920</v>
      </c>
      <c r="C181" s="13">
        <v>281.95</v>
      </c>
    </row>
    <row r="182" spans="1:3">
      <c r="A182" s="59" t="s">
        <v>3896</v>
      </c>
      <c r="B182" s="12">
        <v>9781869442927</v>
      </c>
      <c r="C182" s="13">
        <v>12.5</v>
      </c>
    </row>
    <row r="183" spans="1:3">
      <c r="A183" s="59" t="s">
        <v>3897</v>
      </c>
      <c r="B183" s="12">
        <v>9781869442934</v>
      </c>
      <c r="C183" s="13">
        <v>12.5</v>
      </c>
    </row>
    <row r="184" spans="1:3">
      <c r="A184" s="59" t="s">
        <v>3898</v>
      </c>
      <c r="B184" s="12">
        <v>9781869443191</v>
      </c>
      <c r="C184" s="13">
        <v>12.5</v>
      </c>
    </row>
    <row r="185" spans="1:3">
      <c r="A185" s="59" t="s">
        <v>3899</v>
      </c>
      <c r="B185" s="12">
        <v>9781869443177</v>
      </c>
      <c r="C185" s="13">
        <v>12.5</v>
      </c>
    </row>
    <row r="186" spans="1:3">
      <c r="A186" s="59" t="s">
        <v>3900</v>
      </c>
      <c r="B186" s="12">
        <v>9781869443184</v>
      </c>
      <c r="C186" s="13">
        <v>12.5</v>
      </c>
    </row>
    <row r="187" spans="1:3">
      <c r="A187" s="59" t="s">
        <v>3901</v>
      </c>
      <c r="B187" s="12">
        <v>9781869442996</v>
      </c>
      <c r="C187" s="13">
        <v>12.5</v>
      </c>
    </row>
    <row r="188" spans="1:3">
      <c r="A188" s="59" t="s">
        <v>3902</v>
      </c>
      <c r="B188" s="12">
        <v>9781869442965</v>
      </c>
      <c r="C188" s="13">
        <v>12.5</v>
      </c>
    </row>
    <row r="189" spans="1:3">
      <c r="A189" s="59" t="s">
        <v>3903</v>
      </c>
      <c r="B189" s="12">
        <v>9781869443153</v>
      </c>
      <c r="C189" s="13">
        <v>12.5</v>
      </c>
    </row>
    <row r="190" spans="1:3">
      <c r="A190" s="59" t="s">
        <v>3904</v>
      </c>
      <c r="B190" s="12">
        <v>9781869443221</v>
      </c>
      <c r="C190" s="13">
        <v>12.5</v>
      </c>
    </row>
    <row r="191" spans="1:3">
      <c r="A191" s="59" t="s">
        <v>3905</v>
      </c>
      <c r="B191" s="12">
        <v>9781869442859</v>
      </c>
      <c r="C191" s="13">
        <v>12.5</v>
      </c>
    </row>
    <row r="192" spans="1:3">
      <c r="A192" s="59" t="s">
        <v>3906</v>
      </c>
      <c r="B192" s="12">
        <v>9781869442989</v>
      </c>
      <c r="C192" s="13">
        <v>12.5</v>
      </c>
    </row>
    <row r="193" spans="1:3">
      <c r="A193" s="59" t="s">
        <v>3907</v>
      </c>
      <c r="B193" s="12">
        <v>9781869442903</v>
      </c>
      <c r="C193" s="13">
        <v>12.5</v>
      </c>
    </row>
    <row r="194" spans="1:3">
      <c r="A194" s="59" t="s">
        <v>3908</v>
      </c>
      <c r="B194" s="12">
        <v>9781869442866</v>
      </c>
      <c r="C194" s="13">
        <v>12.5</v>
      </c>
    </row>
    <row r="195" spans="1:3">
      <c r="A195" s="59" t="s">
        <v>3909</v>
      </c>
      <c r="B195" s="12">
        <v>9781869443207</v>
      </c>
      <c r="C195" s="13">
        <v>12.5</v>
      </c>
    </row>
    <row r="196" spans="1:3">
      <c r="A196" s="59" t="s">
        <v>3910</v>
      </c>
      <c r="B196" s="12">
        <v>9781869442873</v>
      </c>
      <c r="C196" s="13">
        <v>12.5</v>
      </c>
    </row>
    <row r="197" spans="1:3">
      <c r="A197" s="59" t="s">
        <v>3911</v>
      </c>
      <c r="B197" s="12">
        <v>9781869442910</v>
      </c>
      <c r="C197" s="13">
        <v>12.5</v>
      </c>
    </row>
    <row r="198" spans="1:3">
      <c r="A198" s="59" t="s">
        <v>3912</v>
      </c>
      <c r="B198" s="12">
        <v>9781869443238</v>
      </c>
      <c r="C198" s="13">
        <v>12.5</v>
      </c>
    </row>
    <row r="199" spans="1:3">
      <c r="A199" s="59" t="s">
        <v>3913</v>
      </c>
      <c r="B199" s="12">
        <v>9781869442880</v>
      </c>
      <c r="C199" s="13">
        <v>12.5</v>
      </c>
    </row>
    <row r="200" spans="1:3">
      <c r="A200" s="59" t="s">
        <v>3914</v>
      </c>
      <c r="B200" s="12">
        <v>9781869442958</v>
      </c>
      <c r="C200" s="13">
        <v>12.5</v>
      </c>
    </row>
    <row r="201" spans="1:3">
      <c r="A201" s="59" t="s">
        <v>3915</v>
      </c>
      <c r="B201" s="12">
        <v>9781869443214</v>
      </c>
      <c r="C201" s="13">
        <v>12.5</v>
      </c>
    </row>
    <row r="202" spans="1:3">
      <c r="A202" s="59" t="s">
        <v>3916</v>
      </c>
      <c r="B202" s="12">
        <v>9781869443160</v>
      </c>
      <c r="C202" s="13">
        <v>12.5</v>
      </c>
    </row>
    <row r="203" spans="1:3">
      <c r="A203" s="59" t="s">
        <v>3917</v>
      </c>
      <c r="B203" s="12">
        <v>9781869442897</v>
      </c>
      <c r="C203" s="13">
        <v>12.5</v>
      </c>
    </row>
    <row r="204" spans="1:3">
      <c r="A204" s="59" t="s">
        <v>3918</v>
      </c>
      <c r="B204" s="12">
        <v>9781869442972</v>
      </c>
      <c r="C204" s="13">
        <v>12.5</v>
      </c>
    </row>
    <row r="205" spans="1:3">
      <c r="A205" s="59" t="s">
        <v>3919</v>
      </c>
      <c r="B205" s="12">
        <v>9781869442941</v>
      </c>
      <c r="C205" s="13">
        <v>12.5</v>
      </c>
    </row>
    <row r="206" spans="1:3">
      <c r="A206" s="59" t="s">
        <v>3920</v>
      </c>
      <c r="B206" s="12">
        <v>9781869443290</v>
      </c>
      <c r="C206" s="13">
        <v>12.5</v>
      </c>
    </row>
    <row r="207" spans="1:3">
      <c r="A207" s="59" t="s">
        <v>3921</v>
      </c>
      <c r="B207" s="12">
        <v>9781869443245</v>
      </c>
      <c r="C207" s="13">
        <v>12.5</v>
      </c>
    </row>
    <row r="209" spans="1:3">
      <c r="A209" s="91" t="s">
        <v>3922</v>
      </c>
      <c r="B209" s="106"/>
      <c r="C209" s="92"/>
    </row>
    <row r="210" spans="1:3">
      <c r="A210" s="59" t="s">
        <v>3923</v>
      </c>
      <c r="B210" s="12">
        <v>9780731268405</v>
      </c>
      <c r="C210" s="13">
        <v>869.95</v>
      </c>
    </row>
    <row r="211" spans="1:3">
      <c r="A211" s="59" t="s">
        <v>3924</v>
      </c>
      <c r="B211" s="12">
        <v>9780731228454</v>
      </c>
      <c r="C211" s="13">
        <v>152.94999999999999</v>
      </c>
    </row>
    <row r="212" spans="1:3">
      <c r="A212" s="59" t="s">
        <v>3925</v>
      </c>
      <c r="B212" s="12">
        <v>9781869443351</v>
      </c>
      <c r="C212" s="13">
        <v>12.5</v>
      </c>
    </row>
    <row r="213" spans="1:3">
      <c r="A213" s="59" t="s">
        <v>3926</v>
      </c>
      <c r="B213" s="12">
        <v>9781869443313</v>
      </c>
      <c r="C213" s="13">
        <v>12.5</v>
      </c>
    </row>
    <row r="214" spans="1:3">
      <c r="A214" s="59" t="s">
        <v>3927</v>
      </c>
      <c r="B214" s="12">
        <v>9781869443344</v>
      </c>
      <c r="C214" s="13">
        <v>12.5</v>
      </c>
    </row>
    <row r="215" spans="1:3">
      <c r="A215" s="59" t="s">
        <v>3928</v>
      </c>
      <c r="B215" s="12">
        <v>9781869443436</v>
      </c>
      <c r="C215" s="13">
        <v>12.5</v>
      </c>
    </row>
    <row r="216" spans="1:3">
      <c r="A216" s="59" t="s">
        <v>3929</v>
      </c>
      <c r="B216" s="12">
        <v>9781869443412</v>
      </c>
      <c r="C216" s="13">
        <v>12.5</v>
      </c>
    </row>
    <row r="217" spans="1:3">
      <c r="A217" s="59" t="s">
        <v>3930</v>
      </c>
      <c r="B217" s="12">
        <v>9781869443320</v>
      </c>
      <c r="C217" s="13">
        <v>12.5</v>
      </c>
    </row>
    <row r="218" spans="1:3">
      <c r="A218" s="59" t="s">
        <v>3931</v>
      </c>
      <c r="B218" s="12">
        <v>9781869443368</v>
      </c>
      <c r="C218" s="13">
        <v>12.5</v>
      </c>
    </row>
    <row r="219" spans="1:3">
      <c r="A219" s="59" t="s">
        <v>3932</v>
      </c>
      <c r="B219" s="12">
        <v>9781869443399</v>
      </c>
      <c r="C219" s="13">
        <v>12.5</v>
      </c>
    </row>
    <row r="220" spans="1:3">
      <c r="A220" s="59" t="s">
        <v>3933</v>
      </c>
      <c r="B220" s="12">
        <v>9781869443429</v>
      </c>
      <c r="C220" s="13">
        <v>12.5</v>
      </c>
    </row>
    <row r="221" spans="1:3">
      <c r="A221" s="59" t="s">
        <v>3934</v>
      </c>
      <c r="B221" s="12">
        <v>9781869443375</v>
      </c>
      <c r="C221" s="13">
        <v>12.5</v>
      </c>
    </row>
    <row r="222" spans="1:3">
      <c r="A222" s="59" t="s">
        <v>3935</v>
      </c>
      <c r="B222" s="12">
        <v>9781869443337</v>
      </c>
      <c r="C222" s="13">
        <v>12.5</v>
      </c>
    </row>
    <row r="223" spans="1:3">
      <c r="A223" s="59" t="s">
        <v>3936</v>
      </c>
      <c r="B223" s="12">
        <v>9781869443405</v>
      </c>
      <c r="C223" s="13">
        <v>12.5</v>
      </c>
    </row>
    <row r="224" spans="1:3">
      <c r="A224" s="59" t="s">
        <v>3937</v>
      </c>
      <c r="B224" s="12">
        <v>9781869443382</v>
      </c>
      <c r="C224" s="13">
        <v>12.5</v>
      </c>
    </row>
    <row r="225" spans="1:3">
      <c r="A225" s="59" t="s">
        <v>3938</v>
      </c>
      <c r="B225" s="12">
        <v>9781869443306</v>
      </c>
      <c r="C225" s="13">
        <v>12.5</v>
      </c>
    </row>
    <row r="226" spans="1:3">
      <c r="B226" s="12"/>
    </row>
    <row r="227" spans="1:3">
      <c r="A227" s="91" t="s">
        <v>3939</v>
      </c>
      <c r="B227" s="106"/>
      <c r="C227" s="92"/>
    </row>
    <row r="228" spans="1:3">
      <c r="A228" s="59" t="s">
        <v>3940</v>
      </c>
      <c r="B228" s="12">
        <v>9780731271610</v>
      </c>
      <c r="C228" s="13">
        <v>1809.55</v>
      </c>
    </row>
    <row r="229" spans="1:3">
      <c r="A229" s="59" t="s">
        <v>3941</v>
      </c>
      <c r="B229" s="12">
        <v>9780731271627</v>
      </c>
      <c r="C229" s="13">
        <v>321.95</v>
      </c>
    </row>
    <row r="230" spans="1:3">
      <c r="A230" s="59" t="s">
        <v>3942</v>
      </c>
      <c r="B230" s="12">
        <v>9781869700768</v>
      </c>
      <c r="C230" s="13">
        <v>12.5</v>
      </c>
    </row>
    <row r="231" spans="1:3">
      <c r="A231" s="59" t="s">
        <v>3943</v>
      </c>
      <c r="B231" s="12">
        <v>9781869700720</v>
      </c>
      <c r="C231" s="13">
        <v>12.5</v>
      </c>
    </row>
    <row r="232" spans="1:3">
      <c r="A232" s="59" t="s">
        <v>3944</v>
      </c>
      <c r="B232" s="12">
        <v>9781442554993</v>
      </c>
      <c r="C232" s="13">
        <v>12.5</v>
      </c>
    </row>
    <row r="233" spans="1:3">
      <c r="A233" s="59" t="s">
        <v>3945</v>
      </c>
      <c r="B233" s="12">
        <v>9781869700669</v>
      </c>
      <c r="C233" s="13">
        <v>12.5</v>
      </c>
    </row>
    <row r="234" spans="1:3">
      <c r="A234" s="59" t="s">
        <v>3946</v>
      </c>
      <c r="B234" s="12">
        <v>9781869700676</v>
      </c>
      <c r="C234" s="13">
        <v>12.5</v>
      </c>
    </row>
    <row r="235" spans="1:3">
      <c r="A235" s="59" t="s">
        <v>3947</v>
      </c>
      <c r="B235" s="12">
        <v>9781869700812</v>
      </c>
      <c r="C235" s="13">
        <v>12.5</v>
      </c>
    </row>
    <row r="236" spans="1:3">
      <c r="A236" s="59" t="s">
        <v>3948</v>
      </c>
      <c r="B236" s="12">
        <v>9781869700713</v>
      </c>
      <c r="C236" s="13">
        <v>12.5</v>
      </c>
    </row>
    <row r="237" spans="1:3">
      <c r="A237" s="59" t="s">
        <v>3949</v>
      </c>
      <c r="B237" s="12">
        <v>9781869700836</v>
      </c>
      <c r="C237" s="13">
        <v>12.5</v>
      </c>
    </row>
    <row r="238" spans="1:3">
      <c r="A238" s="59" t="s">
        <v>3950</v>
      </c>
      <c r="B238" s="12">
        <v>9781869700782</v>
      </c>
      <c r="C238" s="13">
        <v>12.5</v>
      </c>
    </row>
    <row r="239" spans="1:3">
      <c r="A239" s="59" t="s">
        <v>3951</v>
      </c>
      <c r="B239" s="12">
        <v>9781869700737</v>
      </c>
      <c r="C239" s="13">
        <v>12.5</v>
      </c>
    </row>
    <row r="240" spans="1:3">
      <c r="A240" s="59" t="s">
        <v>3952</v>
      </c>
      <c r="B240" s="12">
        <v>9781442554368</v>
      </c>
      <c r="C240" s="13">
        <v>12.5</v>
      </c>
    </row>
    <row r="241" spans="1:3">
      <c r="A241" s="59" t="s">
        <v>3953</v>
      </c>
      <c r="B241" s="12">
        <v>9781869700683</v>
      </c>
      <c r="C241" s="13">
        <v>12.5</v>
      </c>
    </row>
    <row r="242" spans="1:3">
      <c r="A242" s="59" t="s">
        <v>3954</v>
      </c>
      <c r="B242" s="12">
        <v>9781442554344</v>
      </c>
      <c r="C242" s="13">
        <v>12.5</v>
      </c>
    </row>
    <row r="243" spans="1:3">
      <c r="A243" s="59" t="s">
        <v>3955</v>
      </c>
      <c r="B243" s="12">
        <v>9781442554320</v>
      </c>
      <c r="C243" s="13">
        <v>12.5</v>
      </c>
    </row>
    <row r="244" spans="1:3">
      <c r="A244" s="59" t="s">
        <v>3956</v>
      </c>
      <c r="B244" s="12">
        <v>9781869700799</v>
      </c>
      <c r="C244" s="13">
        <v>12.5</v>
      </c>
    </row>
    <row r="245" spans="1:3">
      <c r="A245" s="59" t="s">
        <v>3957</v>
      </c>
      <c r="B245" s="12">
        <v>9781869700690</v>
      </c>
      <c r="C245" s="13">
        <v>12.5</v>
      </c>
    </row>
    <row r="246" spans="1:3">
      <c r="A246" s="59" t="s">
        <v>3958</v>
      </c>
      <c r="B246" s="12">
        <v>9781442554825</v>
      </c>
      <c r="C246" s="13">
        <v>12.5</v>
      </c>
    </row>
    <row r="247" spans="1:3">
      <c r="A247" s="59" t="s">
        <v>3959</v>
      </c>
      <c r="B247" s="12">
        <v>9781869700706</v>
      </c>
      <c r="C247" s="13">
        <v>12.5</v>
      </c>
    </row>
    <row r="248" spans="1:3">
      <c r="A248" s="59" t="s">
        <v>3960</v>
      </c>
      <c r="B248" s="12">
        <v>9781442554986</v>
      </c>
      <c r="C248" s="13">
        <v>12.5</v>
      </c>
    </row>
    <row r="249" spans="1:3">
      <c r="A249" s="59" t="s">
        <v>3961</v>
      </c>
      <c r="B249" s="12">
        <v>9781442554351</v>
      </c>
      <c r="C249" s="13">
        <v>12.5</v>
      </c>
    </row>
    <row r="250" spans="1:3">
      <c r="A250" s="59" t="s">
        <v>3962</v>
      </c>
      <c r="B250" s="12">
        <v>9781869700805</v>
      </c>
      <c r="C250" s="13">
        <v>12.5</v>
      </c>
    </row>
    <row r="251" spans="1:3">
      <c r="A251" s="59" t="s">
        <v>3963</v>
      </c>
      <c r="B251" s="12">
        <v>9781869700744</v>
      </c>
      <c r="C251" s="13">
        <v>12.5</v>
      </c>
    </row>
    <row r="252" spans="1:3">
      <c r="A252" s="59" t="s">
        <v>3964</v>
      </c>
      <c r="B252" s="12">
        <v>9781869700751</v>
      </c>
      <c r="C252" s="13">
        <v>12.5</v>
      </c>
    </row>
    <row r="253" spans="1:3">
      <c r="A253" s="59" t="s">
        <v>3965</v>
      </c>
      <c r="B253" s="12">
        <v>9781869700843</v>
      </c>
      <c r="C253" s="13">
        <v>12.5</v>
      </c>
    </row>
    <row r="254" spans="1:3">
      <c r="A254" s="59" t="s">
        <v>3966</v>
      </c>
      <c r="B254" s="12">
        <v>9781442554313</v>
      </c>
      <c r="C254" s="13">
        <v>12.5</v>
      </c>
    </row>
    <row r="255" spans="1:3">
      <c r="A255" s="59" t="s">
        <v>3967</v>
      </c>
      <c r="B255" s="12">
        <v>9781869700829</v>
      </c>
      <c r="C255" s="13">
        <v>12.5</v>
      </c>
    </row>
    <row r="256" spans="1:3">
      <c r="A256" s="59" t="s">
        <v>3968</v>
      </c>
      <c r="B256" s="12">
        <v>9781442554337</v>
      </c>
      <c r="C256" s="13">
        <v>12.5</v>
      </c>
    </row>
    <row r="257" spans="1:3">
      <c r="A257" s="59" t="s">
        <v>3969</v>
      </c>
      <c r="B257" s="12">
        <v>9781869700850</v>
      </c>
      <c r="C257" s="13">
        <v>12.5</v>
      </c>
    </row>
    <row r="258" spans="1:3">
      <c r="A258" s="59" t="s">
        <v>3970</v>
      </c>
      <c r="B258" s="12">
        <v>9781442554979</v>
      </c>
      <c r="C258" s="13">
        <v>12.5</v>
      </c>
    </row>
    <row r="259" spans="1:3">
      <c r="A259" s="59" t="s">
        <v>3971</v>
      </c>
      <c r="B259" s="12">
        <v>9781869700775</v>
      </c>
      <c r="C259" s="13">
        <v>12.5</v>
      </c>
    </row>
    <row r="260" spans="1:3">
      <c r="B260" s="12"/>
    </row>
    <row r="261" spans="1:3">
      <c r="A261" s="91" t="s">
        <v>3972</v>
      </c>
      <c r="B261" s="106"/>
      <c r="C261" s="92"/>
    </row>
    <row r="262" spans="1:3">
      <c r="A262" s="59" t="s">
        <v>3973</v>
      </c>
      <c r="B262" s="12">
        <v>9780731271696</v>
      </c>
      <c r="C262" s="13">
        <v>1448.95</v>
      </c>
    </row>
    <row r="263" spans="1:3">
      <c r="A263" s="59" t="s">
        <v>3974</v>
      </c>
      <c r="B263" s="12">
        <v>9780731271702</v>
      </c>
      <c r="C263" s="13">
        <v>257.95</v>
      </c>
    </row>
    <row r="264" spans="1:3">
      <c r="A264" s="59" t="s">
        <v>3975</v>
      </c>
      <c r="B264" s="12">
        <v>9781869701239</v>
      </c>
      <c r="C264" s="13">
        <v>12.5</v>
      </c>
    </row>
    <row r="265" spans="1:3">
      <c r="A265" s="59" t="s">
        <v>3976</v>
      </c>
      <c r="B265" s="12">
        <v>9781869700867</v>
      </c>
      <c r="C265" s="13">
        <v>12.5</v>
      </c>
    </row>
    <row r="266" spans="1:3">
      <c r="A266" s="59" t="s">
        <v>3977</v>
      </c>
      <c r="B266" s="12">
        <v>9781869700874</v>
      </c>
      <c r="C266" s="13">
        <v>12.5</v>
      </c>
    </row>
    <row r="267" spans="1:3">
      <c r="A267" s="59" t="s">
        <v>3978</v>
      </c>
      <c r="B267" s="12">
        <v>9781869700904</v>
      </c>
      <c r="C267" s="13">
        <v>12.5</v>
      </c>
    </row>
    <row r="268" spans="1:3">
      <c r="A268" s="59" t="s">
        <v>3979</v>
      </c>
      <c r="B268" s="12">
        <v>9781442555273</v>
      </c>
      <c r="C268" s="13">
        <v>12.5</v>
      </c>
    </row>
    <row r="269" spans="1:3">
      <c r="A269" s="59" t="s">
        <v>3980</v>
      </c>
      <c r="B269" s="12">
        <v>9781869700898</v>
      </c>
      <c r="C269" s="13">
        <v>12.5</v>
      </c>
    </row>
    <row r="270" spans="1:3">
      <c r="A270" s="59" t="s">
        <v>3981</v>
      </c>
      <c r="B270" s="12">
        <v>9781869700911</v>
      </c>
      <c r="C270" s="13">
        <v>12.5</v>
      </c>
    </row>
    <row r="271" spans="1:3">
      <c r="A271" s="59" t="s">
        <v>3982</v>
      </c>
      <c r="B271" s="12">
        <v>9781442554481</v>
      </c>
      <c r="C271" s="13">
        <v>12.5</v>
      </c>
    </row>
    <row r="272" spans="1:3">
      <c r="A272" s="59" t="s">
        <v>3983</v>
      </c>
      <c r="B272" s="12">
        <v>9781869700966</v>
      </c>
      <c r="C272" s="13">
        <v>12.5</v>
      </c>
    </row>
    <row r="273" spans="1:3">
      <c r="A273" s="59" t="s">
        <v>3984</v>
      </c>
      <c r="B273" s="12">
        <v>9781869706197</v>
      </c>
      <c r="C273" s="13">
        <v>12.5</v>
      </c>
    </row>
    <row r="274" spans="1:3">
      <c r="A274" s="59" t="s">
        <v>3985</v>
      </c>
      <c r="B274" s="12">
        <v>9781869700973</v>
      </c>
      <c r="C274" s="13">
        <v>12.5</v>
      </c>
    </row>
    <row r="275" spans="1:3">
      <c r="A275" s="59" t="s">
        <v>3986</v>
      </c>
      <c r="B275" s="12">
        <v>9781869700881</v>
      </c>
      <c r="C275" s="13">
        <v>12.5</v>
      </c>
    </row>
    <row r="276" spans="1:3">
      <c r="A276" s="59" t="s">
        <v>3987</v>
      </c>
      <c r="B276" s="12">
        <v>9781869701154</v>
      </c>
      <c r="C276" s="13">
        <v>12.5</v>
      </c>
    </row>
    <row r="277" spans="1:3">
      <c r="A277" s="59" t="s">
        <v>3988</v>
      </c>
      <c r="B277" s="12">
        <v>9781869700980</v>
      </c>
      <c r="C277" s="13">
        <v>12.5</v>
      </c>
    </row>
    <row r="278" spans="1:3">
      <c r="A278" s="59" t="s">
        <v>3989</v>
      </c>
      <c r="B278" s="12">
        <v>9781869706173</v>
      </c>
      <c r="C278" s="13">
        <v>12.5</v>
      </c>
    </row>
    <row r="279" spans="1:3">
      <c r="A279" s="59" t="s">
        <v>3990</v>
      </c>
      <c r="B279" s="12">
        <v>9781869700997</v>
      </c>
      <c r="C279" s="13">
        <v>12.5</v>
      </c>
    </row>
    <row r="280" spans="1:3">
      <c r="A280" s="59" t="s">
        <v>3991</v>
      </c>
      <c r="B280" s="12">
        <v>9781869700928</v>
      </c>
      <c r="C280" s="13">
        <v>12.5</v>
      </c>
    </row>
    <row r="281" spans="1:3">
      <c r="A281" s="59" t="s">
        <v>3992</v>
      </c>
      <c r="B281" s="12">
        <v>9781869706142</v>
      </c>
      <c r="C281" s="13">
        <v>12.5</v>
      </c>
    </row>
    <row r="282" spans="1:3">
      <c r="A282" s="59" t="s">
        <v>3993</v>
      </c>
      <c r="B282" s="12">
        <v>9781869700959</v>
      </c>
      <c r="C282" s="13">
        <v>12.5</v>
      </c>
    </row>
    <row r="283" spans="1:3">
      <c r="A283" s="59" t="s">
        <v>3994</v>
      </c>
      <c r="B283" s="12">
        <v>9781869701208</v>
      </c>
      <c r="C283" s="13">
        <v>12.5</v>
      </c>
    </row>
    <row r="284" spans="1:3">
      <c r="A284" s="59" t="s">
        <v>3995</v>
      </c>
      <c r="B284" s="12">
        <v>9781869706166</v>
      </c>
      <c r="C284" s="13">
        <v>12.5</v>
      </c>
    </row>
    <row r="285" spans="1:3">
      <c r="A285" s="59" t="s">
        <v>3996</v>
      </c>
      <c r="B285" s="12">
        <v>9781869700942</v>
      </c>
      <c r="C285" s="13">
        <v>12.5</v>
      </c>
    </row>
    <row r="286" spans="1:3">
      <c r="B286" s="12"/>
    </row>
    <row r="287" spans="1:3">
      <c r="A287" s="91" t="s">
        <v>3997</v>
      </c>
      <c r="B287" s="106"/>
      <c r="C287" s="92"/>
    </row>
    <row r="288" spans="1:3">
      <c r="A288" s="59" t="s">
        <v>3998</v>
      </c>
      <c r="B288" s="12">
        <v>9781442554399</v>
      </c>
      <c r="C288" s="13">
        <v>12.5</v>
      </c>
    </row>
    <row r="289" spans="1:3">
      <c r="A289" s="59" t="s">
        <v>3999</v>
      </c>
      <c r="B289" s="12">
        <v>9781442554474</v>
      </c>
      <c r="C289" s="13">
        <v>12.5</v>
      </c>
    </row>
    <row r="290" spans="1:3">
      <c r="B290" s="12"/>
    </row>
    <row r="291" spans="1:3">
      <c r="A291" s="91" t="s">
        <v>4000</v>
      </c>
      <c r="B291" s="106"/>
      <c r="C291" s="92"/>
    </row>
    <row r="292" spans="1:3">
      <c r="A292" s="59" t="s">
        <v>4001</v>
      </c>
      <c r="B292" s="12">
        <v>9781442504554</v>
      </c>
      <c r="C292" s="13">
        <v>219.95</v>
      </c>
    </row>
    <row r="293" spans="1:3">
      <c r="A293" s="59" t="s">
        <v>4002</v>
      </c>
      <c r="B293" s="12">
        <v>9781869701024</v>
      </c>
      <c r="C293" s="13">
        <v>12.5</v>
      </c>
    </row>
    <row r="294" spans="1:3">
      <c r="A294" s="59" t="s">
        <v>4003</v>
      </c>
      <c r="B294" s="12">
        <v>9781869701147</v>
      </c>
      <c r="C294" s="13">
        <v>12.5</v>
      </c>
    </row>
    <row r="295" spans="1:3">
      <c r="A295" s="59" t="s">
        <v>4004</v>
      </c>
      <c r="B295" s="12">
        <v>9781869706258</v>
      </c>
      <c r="C295" s="13">
        <v>12.5</v>
      </c>
    </row>
    <row r="296" spans="1:3">
      <c r="A296" s="59" t="s">
        <v>4005</v>
      </c>
      <c r="B296" s="12">
        <v>9781869706302</v>
      </c>
      <c r="C296" s="13">
        <v>12.5</v>
      </c>
    </row>
    <row r="297" spans="1:3">
      <c r="A297" s="59" t="s">
        <v>4006</v>
      </c>
      <c r="B297" s="12">
        <v>9781869706326</v>
      </c>
      <c r="C297" s="13">
        <v>12.5</v>
      </c>
    </row>
    <row r="298" spans="1:3">
      <c r="A298" s="59" t="s">
        <v>4007</v>
      </c>
      <c r="B298" s="12">
        <v>9781869701062</v>
      </c>
      <c r="C298" s="13">
        <v>12.5</v>
      </c>
    </row>
    <row r="299" spans="1:3">
      <c r="A299" s="59" t="s">
        <v>4008</v>
      </c>
      <c r="B299" s="12">
        <v>9781869701055</v>
      </c>
      <c r="C299" s="13">
        <v>12.5</v>
      </c>
    </row>
    <row r="300" spans="1:3">
      <c r="A300" s="59" t="s">
        <v>4009</v>
      </c>
      <c r="B300" s="12">
        <v>9781869701222</v>
      </c>
      <c r="C300" s="13">
        <v>12.5</v>
      </c>
    </row>
    <row r="301" spans="1:3">
      <c r="A301" s="59" t="s">
        <v>4010</v>
      </c>
      <c r="B301" s="12">
        <v>9781869706265</v>
      </c>
      <c r="C301" s="13">
        <v>12.5</v>
      </c>
    </row>
    <row r="302" spans="1:3">
      <c r="A302" s="59" t="s">
        <v>4011</v>
      </c>
      <c r="B302" s="12">
        <v>9781869706234</v>
      </c>
      <c r="C302" s="13">
        <v>12.5</v>
      </c>
    </row>
    <row r="303" spans="1:3">
      <c r="A303" s="59" t="s">
        <v>4012</v>
      </c>
      <c r="B303" s="12">
        <v>9781869701093</v>
      </c>
      <c r="C303" s="13">
        <v>12.5</v>
      </c>
    </row>
    <row r="304" spans="1:3">
      <c r="A304" s="59" t="s">
        <v>4013</v>
      </c>
      <c r="B304" s="12">
        <v>9781869701086</v>
      </c>
      <c r="C304" s="13">
        <v>12.5</v>
      </c>
    </row>
    <row r="305" spans="1:3">
      <c r="A305" s="59" t="s">
        <v>4014</v>
      </c>
      <c r="B305" s="12">
        <v>9781869701161</v>
      </c>
      <c r="C305" s="13">
        <v>12.5</v>
      </c>
    </row>
    <row r="306" spans="1:3">
      <c r="A306" s="59" t="s">
        <v>4015</v>
      </c>
      <c r="B306" s="12">
        <v>9781869706272</v>
      </c>
      <c r="C306" s="13">
        <v>12.5</v>
      </c>
    </row>
    <row r="307" spans="1:3">
      <c r="A307" s="59" t="s">
        <v>4016</v>
      </c>
      <c r="B307" s="12">
        <v>9781869706241</v>
      </c>
      <c r="C307" s="13">
        <v>12.5</v>
      </c>
    </row>
    <row r="308" spans="1:3">
      <c r="A308" s="59" t="s">
        <v>4017</v>
      </c>
      <c r="B308" s="12">
        <v>9781869706203</v>
      </c>
      <c r="C308" s="13">
        <v>12.5</v>
      </c>
    </row>
    <row r="309" spans="1:3">
      <c r="A309" s="59" t="s">
        <v>4018</v>
      </c>
      <c r="B309" s="12">
        <v>9781869706210</v>
      </c>
      <c r="C309" s="13">
        <v>12.5</v>
      </c>
    </row>
    <row r="310" spans="1:3">
      <c r="A310" s="59" t="s">
        <v>4019</v>
      </c>
      <c r="B310" s="12">
        <v>9781869701215</v>
      </c>
      <c r="C310" s="13">
        <v>12.5</v>
      </c>
    </row>
    <row r="311" spans="1:3">
      <c r="A311" s="59" t="s">
        <v>4020</v>
      </c>
      <c r="B311" s="12">
        <v>9781869706159</v>
      </c>
      <c r="C311" s="13">
        <v>12.5</v>
      </c>
    </row>
    <row r="312" spans="1:3">
      <c r="A312" s="59" t="s">
        <v>4021</v>
      </c>
      <c r="B312" s="12">
        <v>9781869700935</v>
      </c>
      <c r="C312" s="13">
        <v>12.5</v>
      </c>
    </row>
    <row r="313" spans="1:3">
      <c r="B313" s="12"/>
    </row>
    <row r="314" spans="1:3">
      <c r="A314" s="91" t="s">
        <v>4000</v>
      </c>
      <c r="B314" s="106"/>
      <c r="C314" s="92"/>
    </row>
    <row r="315" spans="1:3">
      <c r="A315" s="59" t="s">
        <v>4022</v>
      </c>
      <c r="B315" s="12">
        <v>9780731268375</v>
      </c>
      <c r="C315" s="13">
        <v>1448.95</v>
      </c>
    </row>
    <row r="316" spans="1:3">
      <c r="A316" s="59" t="s">
        <v>4023</v>
      </c>
      <c r="B316" s="12">
        <v>9780731231102</v>
      </c>
      <c r="C316" s="13">
        <v>257.95</v>
      </c>
    </row>
    <row r="317" spans="1:3">
      <c r="A317" s="59" t="s">
        <v>4024</v>
      </c>
      <c r="B317" s="12">
        <v>9781869444457</v>
      </c>
      <c r="C317" s="13">
        <v>12.5</v>
      </c>
    </row>
    <row r="318" spans="1:3">
      <c r="A318" s="59" t="s">
        <v>4025</v>
      </c>
      <c r="B318" s="12">
        <v>9781869444419</v>
      </c>
      <c r="C318" s="13">
        <v>12.5</v>
      </c>
    </row>
    <row r="319" spans="1:3">
      <c r="A319" s="59" t="s">
        <v>4026</v>
      </c>
      <c r="B319" s="12">
        <v>9781869444464</v>
      </c>
      <c r="C319" s="13">
        <v>12.5</v>
      </c>
    </row>
    <row r="320" spans="1:3">
      <c r="A320" s="59" t="s">
        <v>4027</v>
      </c>
      <c r="B320" s="12">
        <v>9781869444433</v>
      </c>
      <c r="C320" s="13">
        <v>12.5</v>
      </c>
    </row>
    <row r="321" spans="1:3">
      <c r="A321" s="59" t="s">
        <v>4028</v>
      </c>
      <c r="B321" s="12">
        <v>9781869444259</v>
      </c>
      <c r="C321" s="13">
        <v>12.5</v>
      </c>
    </row>
    <row r="322" spans="1:3">
      <c r="A322" s="59" t="s">
        <v>4029</v>
      </c>
      <c r="B322" s="12">
        <v>9781869444365</v>
      </c>
      <c r="C322" s="13">
        <v>12.5</v>
      </c>
    </row>
    <row r="323" spans="1:3">
      <c r="A323" s="59" t="s">
        <v>4030</v>
      </c>
      <c r="B323" s="12">
        <v>9781869444372</v>
      </c>
      <c r="C323" s="13">
        <v>12.5</v>
      </c>
    </row>
    <row r="324" spans="1:3">
      <c r="A324" s="59" t="s">
        <v>4031</v>
      </c>
      <c r="B324" s="12">
        <v>9781869444242</v>
      </c>
      <c r="C324" s="13">
        <v>12.5</v>
      </c>
    </row>
    <row r="325" spans="1:3">
      <c r="A325" s="59" t="s">
        <v>4032</v>
      </c>
      <c r="B325" s="12">
        <v>9781869444303</v>
      </c>
      <c r="C325" s="13">
        <v>12.5</v>
      </c>
    </row>
    <row r="326" spans="1:3">
      <c r="A326" s="59" t="s">
        <v>4033</v>
      </c>
      <c r="B326" s="12">
        <v>9781869444389</v>
      </c>
      <c r="C326" s="13">
        <v>12.5</v>
      </c>
    </row>
    <row r="327" spans="1:3">
      <c r="A327" s="59" t="s">
        <v>4034</v>
      </c>
      <c r="B327" s="12">
        <v>9781869444426</v>
      </c>
      <c r="C327" s="13">
        <v>12.5</v>
      </c>
    </row>
    <row r="328" spans="1:3">
      <c r="A328" s="59" t="s">
        <v>4035</v>
      </c>
      <c r="B328" s="12">
        <v>9781869444358</v>
      </c>
      <c r="C328" s="13">
        <v>12.5</v>
      </c>
    </row>
    <row r="329" spans="1:3">
      <c r="A329" s="59" t="s">
        <v>4036</v>
      </c>
      <c r="B329" s="12">
        <v>9781869444235</v>
      </c>
      <c r="C329" s="13">
        <v>12.5</v>
      </c>
    </row>
    <row r="330" spans="1:3">
      <c r="A330" s="59" t="s">
        <v>4037</v>
      </c>
      <c r="B330" s="12">
        <v>9781869444297</v>
      </c>
      <c r="C330" s="13">
        <v>12.5</v>
      </c>
    </row>
    <row r="331" spans="1:3">
      <c r="A331" s="59" t="s">
        <v>4038</v>
      </c>
      <c r="B331" s="12">
        <v>9781869444310</v>
      </c>
      <c r="C331" s="13">
        <v>12.5</v>
      </c>
    </row>
    <row r="332" spans="1:3">
      <c r="A332" s="59" t="s">
        <v>4039</v>
      </c>
      <c r="B332" s="12">
        <v>9781869444266</v>
      </c>
      <c r="C332" s="13">
        <v>12.5</v>
      </c>
    </row>
    <row r="333" spans="1:3">
      <c r="A333" s="59" t="s">
        <v>4040</v>
      </c>
      <c r="B333" s="12">
        <v>9781869444280</v>
      </c>
      <c r="C333" s="13">
        <v>12.5</v>
      </c>
    </row>
    <row r="334" spans="1:3">
      <c r="A334" s="59" t="s">
        <v>4041</v>
      </c>
      <c r="B334" s="12">
        <v>9781869444334</v>
      </c>
      <c r="C334" s="13">
        <v>12.5</v>
      </c>
    </row>
    <row r="335" spans="1:3">
      <c r="A335" s="59" t="s">
        <v>4042</v>
      </c>
      <c r="B335" s="12">
        <v>9781869444402</v>
      </c>
      <c r="C335" s="13">
        <v>12.5</v>
      </c>
    </row>
    <row r="336" spans="1:3">
      <c r="A336" s="59" t="s">
        <v>4043</v>
      </c>
      <c r="B336" s="12">
        <v>9781869444440</v>
      </c>
      <c r="C336" s="13">
        <v>12.5</v>
      </c>
    </row>
    <row r="337" spans="1:3">
      <c r="A337" s="59" t="s">
        <v>4044</v>
      </c>
      <c r="B337" s="12">
        <v>9781869444396</v>
      </c>
      <c r="C337" s="13">
        <v>12.5</v>
      </c>
    </row>
    <row r="338" spans="1:3">
      <c r="A338" s="59" t="s">
        <v>4045</v>
      </c>
      <c r="B338" s="12">
        <v>9781869444327</v>
      </c>
      <c r="C338" s="13">
        <v>12.5</v>
      </c>
    </row>
    <row r="339" spans="1:3">
      <c r="A339" s="59" t="s">
        <v>4046</v>
      </c>
      <c r="B339" s="12">
        <v>9781869444341</v>
      </c>
      <c r="C339" s="13">
        <v>12.5</v>
      </c>
    </row>
    <row r="340" spans="1:3">
      <c r="A340" s="59" t="s">
        <v>4047</v>
      </c>
      <c r="B340" s="12">
        <v>9781869444273</v>
      </c>
      <c r="C340" s="13">
        <v>12.5</v>
      </c>
    </row>
    <row r="341" spans="1:3">
      <c r="B341" s="12"/>
    </row>
    <row r="342" spans="1:3">
      <c r="A342" s="91" t="s">
        <v>4048</v>
      </c>
      <c r="B342" s="106"/>
      <c r="C342" s="92"/>
    </row>
    <row r="343" spans="1:3">
      <c r="A343" s="59" t="s">
        <v>4049</v>
      </c>
      <c r="B343" s="12">
        <v>9781442578012</v>
      </c>
      <c r="C343" s="13">
        <v>386.95</v>
      </c>
    </row>
    <row r="344" spans="1:3">
      <c r="A344" s="59" t="s">
        <v>4050</v>
      </c>
      <c r="B344" s="12">
        <v>9781442578005</v>
      </c>
      <c r="C344" s="13">
        <v>65.95</v>
      </c>
    </row>
    <row r="345" spans="1:3">
      <c r="A345" s="59" t="s">
        <v>4051</v>
      </c>
      <c r="B345" s="12">
        <v>9781442554498</v>
      </c>
      <c r="C345" s="13">
        <v>12.5</v>
      </c>
    </row>
    <row r="346" spans="1:3">
      <c r="A346" s="59" t="s">
        <v>4052</v>
      </c>
      <c r="B346" s="12">
        <v>9781442556706</v>
      </c>
      <c r="C346" s="13">
        <v>12.5</v>
      </c>
    </row>
    <row r="347" spans="1:3">
      <c r="A347" s="59" t="s">
        <v>4053</v>
      </c>
      <c r="B347" s="12">
        <v>9781442554863</v>
      </c>
      <c r="C347" s="13">
        <v>12.5</v>
      </c>
    </row>
    <row r="348" spans="1:3">
      <c r="A348" s="59" t="s">
        <v>4054</v>
      </c>
      <c r="B348" s="12">
        <v>9781442554382</v>
      </c>
      <c r="C348" s="13">
        <v>12.5</v>
      </c>
    </row>
    <row r="349" spans="1:3">
      <c r="A349" s="59" t="s">
        <v>4055</v>
      </c>
      <c r="B349" s="12">
        <v>9781442554849</v>
      </c>
      <c r="C349" s="13">
        <v>12.5</v>
      </c>
    </row>
    <row r="350" spans="1:3">
      <c r="A350" s="59" t="s">
        <v>4056</v>
      </c>
      <c r="B350" s="12">
        <v>9781442555013</v>
      </c>
      <c r="C350" s="13">
        <v>12.5</v>
      </c>
    </row>
    <row r="351" spans="1:3">
      <c r="B351" s="12"/>
    </row>
    <row r="352" spans="1:3">
      <c r="A352" s="91" t="s">
        <v>4057</v>
      </c>
      <c r="B352" s="106"/>
      <c r="C352" s="92"/>
    </row>
    <row r="353" spans="1:3">
      <c r="A353" s="59" t="s">
        <v>4058</v>
      </c>
      <c r="B353" s="12">
        <v>9781442504585</v>
      </c>
      <c r="C353" s="13">
        <v>1448.95</v>
      </c>
    </row>
    <row r="354" spans="1:3">
      <c r="A354" s="59" t="s">
        <v>4059</v>
      </c>
      <c r="B354" s="12">
        <v>9781442504561</v>
      </c>
      <c r="C354" s="13">
        <v>257.95</v>
      </c>
    </row>
    <row r="355" spans="1:3">
      <c r="A355" s="59" t="s">
        <v>4060</v>
      </c>
      <c r="B355" s="12">
        <v>9781869701079</v>
      </c>
      <c r="C355" s="13">
        <v>12.5</v>
      </c>
    </row>
    <row r="356" spans="1:3">
      <c r="A356" s="59" t="s">
        <v>4061</v>
      </c>
      <c r="B356" s="12">
        <v>9781869701123</v>
      </c>
      <c r="C356" s="13">
        <v>12.5</v>
      </c>
    </row>
    <row r="357" spans="1:3">
      <c r="A357" s="59" t="s">
        <v>4062</v>
      </c>
      <c r="B357" s="12">
        <v>9781869701130</v>
      </c>
      <c r="C357" s="13">
        <v>12.5</v>
      </c>
    </row>
    <row r="358" spans="1:3">
      <c r="A358" s="59" t="s">
        <v>4063</v>
      </c>
      <c r="B358" s="12">
        <v>9781442555686</v>
      </c>
      <c r="C358" s="13">
        <v>12.5</v>
      </c>
    </row>
    <row r="359" spans="1:3">
      <c r="A359" s="59" t="s">
        <v>4064</v>
      </c>
      <c r="B359" s="12">
        <v>9781869706180</v>
      </c>
      <c r="C359" s="13">
        <v>12.5</v>
      </c>
    </row>
    <row r="360" spans="1:3">
      <c r="A360" s="59" t="s">
        <v>4065</v>
      </c>
      <c r="B360" s="12">
        <v>9781869706340</v>
      </c>
      <c r="C360" s="13">
        <v>12.5</v>
      </c>
    </row>
    <row r="361" spans="1:3">
      <c r="A361" s="59" t="s">
        <v>4066</v>
      </c>
      <c r="B361" s="12">
        <v>9781869706227</v>
      </c>
      <c r="C361" s="13">
        <v>12.5</v>
      </c>
    </row>
    <row r="362" spans="1:3">
      <c r="A362" s="59" t="s">
        <v>4067</v>
      </c>
      <c r="B362" s="12">
        <v>9781869706296</v>
      </c>
      <c r="C362" s="13">
        <v>12.5</v>
      </c>
    </row>
    <row r="363" spans="1:3">
      <c r="A363" s="59" t="s">
        <v>4068</v>
      </c>
      <c r="B363" s="12">
        <v>9781869701109</v>
      </c>
      <c r="C363" s="13">
        <v>12.5</v>
      </c>
    </row>
    <row r="364" spans="1:3">
      <c r="A364" s="59" t="s">
        <v>4069</v>
      </c>
      <c r="B364" s="12">
        <v>9781869701192</v>
      </c>
      <c r="C364" s="13">
        <v>12.5</v>
      </c>
    </row>
    <row r="365" spans="1:3">
      <c r="A365" s="59" t="s">
        <v>4070</v>
      </c>
      <c r="B365" s="12">
        <v>9781869706364</v>
      </c>
      <c r="C365" s="13">
        <v>12.5</v>
      </c>
    </row>
    <row r="366" spans="1:3">
      <c r="A366" s="59" t="s">
        <v>4071</v>
      </c>
      <c r="B366" s="12">
        <v>9781869706371</v>
      </c>
      <c r="C366" s="13">
        <v>12.5</v>
      </c>
    </row>
    <row r="367" spans="1:3">
      <c r="A367" s="59" t="s">
        <v>4072</v>
      </c>
      <c r="B367" s="12">
        <v>9781869706289</v>
      </c>
      <c r="C367" s="13">
        <v>12.5</v>
      </c>
    </row>
    <row r="368" spans="1:3">
      <c r="A368" s="59" t="s">
        <v>4073</v>
      </c>
      <c r="B368" s="12">
        <v>9781869701185</v>
      </c>
      <c r="C368" s="13">
        <v>12.5</v>
      </c>
    </row>
    <row r="369" spans="1:3">
      <c r="A369" s="59" t="s">
        <v>4074</v>
      </c>
      <c r="B369" s="12">
        <v>9781442555006</v>
      </c>
      <c r="C369" s="13">
        <v>12.5</v>
      </c>
    </row>
    <row r="370" spans="1:3">
      <c r="A370" s="59" t="s">
        <v>4075</v>
      </c>
      <c r="B370" s="12">
        <v>9781869706357</v>
      </c>
      <c r="C370" s="13">
        <v>12.5</v>
      </c>
    </row>
    <row r="371" spans="1:3">
      <c r="A371" s="59" t="s">
        <v>4076</v>
      </c>
      <c r="B371" s="12">
        <v>9781869706333</v>
      </c>
      <c r="C371" s="13">
        <v>12.5</v>
      </c>
    </row>
    <row r="372" spans="1:3">
      <c r="A372" s="59" t="s">
        <v>4077</v>
      </c>
      <c r="B372" s="12">
        <v>9781869701116</v>
      </c>
      <c r="C372" s="13">
        <v>12.5</v>
      </c>
    </row>
    <row r="373" spans="1:3">
      <c r="A373" s="59" t="s">
        <v>4078</v>
      </c>
      <c r="B373" s="12">
        <v>9781869701178</v>
      </c>
      <c r="C373" s="13">
        <v>12.5</v>
      </c>
    </row>
    <row r="374" spans="1:3">
      <c r="A374" s="59" t="s">
        <v>4079</v>
      </c>
      <c r="B374" s="12">
        <v>9781869701246</v>
      </c>
      <c r="C374" s="13">
        <v>12.5</v>
      </c>
    </row>
    <row r="375" spans="1:3">
      <c r="A375" s="59" t="s">
        <v>4080</v>
      </c>
      <c r="B375" s="12">
        <v>9781869701017</v>
      </c>
      <c r="C375" s="13">
        <v>12.5</v>
      </c>
    </row>
    <row r="376" spans="1:3">
      <c r="A376" s="59" t="s">
        <v>4081</v>
      </c>
      <c r="B376" s="12">
        <v>9781869706319</v>
      </c>
      <c r="C376" s="13">
        <v>12.5</v>
      </c>
    </row>
    <row r="377" spans="1:3">
      <c r="A377" s="59" t="s">
        <v>4082</v>
      </c>
      <c r="B377" s="12">
        <v>9781442554566</v>
      </c>
      <c r="C377" s="13">
        <v>12.5</v>
      </c>
    </row>
    <row r="378" spans="1:3">
      <c r="A378" s="59" t="s">
        <v>4083</v>
      </c>
      <c r="B378" s="12">
        <v>9781442554634</v>
      </c>
      <c r="C378" s="13">
        <v>12.5</v>
      </c>
    </row>
    <row r="379" spans="1:3">
      <c r="B379" s="12"/>
    </row>
    <row r="380" spans="1:3">
      <c r="A380" s="91" t="s">
        <v>4084</v>
      </c>
      <c r="B380" s="106"/>
      <c r="C380" s="92"/>
    </row>
    <row r="381" spans="1:3">
      <c r="A381" s="59" t="s">
        <v>4085</v>
      </c>
      <c r="B381" s="12">
        <v>9781442578036</v>
      </c>
      <c r="C381" s="13">
        <v>386.95</v>
      </c>
    </row>
    <row r="382" spans="1:3">
      <c r="A382" s="59" t="s">
        <v>4086</v>
      </c>
      <c r="B382" s="12">
        <v>9781442578029</v>
      </c>
      <c r="C382" s="13">
        <v>65.95</v>
      </c>
    </row>
    <row r="383" spans="1:3">
      <c r="A383" s="59" t="s">
        <v>4087</v>
      </c>
      <c r="B383" s="12">
        <v>9781442554658</v>
      </c>
      <c r="C383" s="13">
        <v>12.5</v>
      </c>
    </row>
    <row r="384" spans="1:3">
      <c r="A384" s="59" t="s">
        <v>4088</v>
      </c>
      <c r="B384" s="12">
        <v>9781442554641</v>
      </c>
      <c r="C384" s="13">
        <v>12.5</v>
      </c>
    </row>
    <row r="385" spans="1:3">
      <c r="A385" s="59" t="s">
        <v>4089</v>
      </c>
      <c r="B385" s="12">
        <v>9781442554856</v>
      </c>
      <c r="C385" s="13">
        <v>12.5</v>
      </c>
    </row>
    <row r="386" spans="1:3">
      <c r="A386" s="59" t="s">
        <v>4090</v>
      </c>
      <c r="B386" s="12">
        <v>9781442554542</v>
      </c>
      <c r="C386" s="13">
        <v>12.5</v>
      </c>
    </row>
    <row r="387" spans="1:3">
      <c r="A387" s="59" t="s">
        <v>4091</v>
      </c>
      <c r="B387" s="12">
        <v>9781442555020</v>
      </c>
      <c r="C387" s="13">
        <v>12.5</v>
      </c>
    </row>
    <row r="388" spans="1:3">
      <c r="A388" s="59" t="s">
        <v>4092</v>
      </c>
      <c r="B388" s="12">
        <v>9781442554627</v>
      </c>
      <c r="C388" s="13">
        <v>12.5</v>
      </c>
    </row>
    <row r="389" spans="1:3">
      <c r="B389" s="12"/>
    </row>
    <row r="390" spans="1:3">
      <c r="A390" s="91" t="s">
        <v>4093</v>
      </c>
      <c r="B390" s="106"/>
      <c r="C390" s="92"/>
    </row>
    <row r="391" spans="1:3">
      <c r="A391" s="59" t="s">
        <v>4094</v>
      </c>
      <c r="B391" s="12">
        <v>9781442578050</v>
      </c>
      <c r="C391" s="13">
        <v>1086.95</v>
      </c>
    </row>
    <row r="392" spans="1:3">
      <c r="A392" s="59" t="s">
        <v>4095</v>
      </c>
      <c r="B392" s="12">
        <v>9781442578043</v>
      </c>
      <c r="C392" s="13">
        <v>197.95</v>
      </c>
    </row>
    <row r="393" spans="1:3">
      <c r="A393" s="59" t="s">
        <v>4096</v>
      </c>
      <c r="B393" s="12">
        <v>9781442557239</v>
      </c>
      <c r="C393" s="13">
        <v>12.5</v>
      </c>
    </row>
    <row r="394" spans="1:3">
      <c r="A394" s="59" t="s">
        <v>4097</v>
      </c>
      <c r="B394" s="12">
        <v>9781442554740</v>
      </c>
      <c r="C394" s="13">
        <v>12.5</v>
      </c>
    </row>
    <row r="395" spans="1:3">
      <c r="A395" s="59" t="s">
        <v>4098</v>
      </c>
      <c r="B395" s="12">
        <v>9781442560130</v>
      </c>
      <c r="C395" s="13">
        <v>12.5</v>
      </c>
    </row>
    <row r="396" spans="1:3">
      <c r="A396" s="59" t="s">
        <v>4099</v>
      </c>
      <c r="B396" s="12">
        <v>9781442554726</v>
      </c>
      <c r="C396" s="13">
        <v>12.5</v>
      </c>
    </row>
    <row r="397" spans="1:3">
      <c r="A397" s="59" t="s">
        <v>4100</v>
      </c>
      <c r="B397" s="12">
        <v>9781442554207</v>
      </c>
      <c r="C397" s="13">
        <v>12.5</v>
      </c>
    </row>
    <row r="398" spans="1:3">
      <c r="A398" s="59" t="s">
        <v>4101</v>
      </c>
      <c r="B398" s="12">
        <v>9781442554689</v>
      </c>
      <c r="C398" s="13">
        <v>12.5</v>
      </c>
    </row>
    <row r="399" spans="1:3">
      <c r="A399" s="59" t="s">
        <v>4102</v>
      </c>
      <c r="B399" s="12">
        <v>9781442554696</v>
      </c>
      <c r="C399" s="13">
        <v>12.5</v>
      </c>
    </row>
    <row r="400" spans="1:3">
      <c r="A400" s="59" t="s">
        <v>4103</v>
      </c>
      <c r="B400" s="12">
        <v>9781442555693</v>
      </c>
      <c r="C400" s="13">
        <v>12.5</v>
      </c>
    </row>
    <row r="401" spans="1:3">
      <c r="A401" s="59" t="s">
        <v>4104</v>
      </c>
      <c r="B401" s="12">
        <v>9781442556324</v>
      </c>
      <c r="C401" s="13">
        <v>12.5</v>
      </c>
    </row>
    <row r="402" spans="1:3">
      <c r="A402" s="59" t="s">
        <v>4105</v>
      </c>
      <c r="B402" s="12">
        <v>9781442554672</v>
      </c>
      <c r="C402" s="13">
        <v>12.5</v>
      </c>
    </row>
    <row r="403" spans="1:3">
      <c r="A403" s="59" t="s">
        <v>4106</v>
      </c>
      <c r="B403" s="12">
        <v>9781442556317</v>
      </c>
      <c r="C403" s="13">
        <v>12.5</v>
      </c>
    </row>
    <row r="404" spans="1:3">
      <c r="A404" s="59" t="s">
        <v>4107</v>
      </c>
      <c r="B404" s="12">
        <v>9781442554702</v>
      </c>
      <c r="C404" s="13">
        <v>12.5</v>
      </c>
    </row>
    <row r="405" spans="1:3">
      <c r="A405" s="59" t="s">
        <v>4108</v>
      </c>
      <c r="B405" s="12">
        <v>9781442554733</v>
      </c>
      <c r="C405" s="13">
        <v>12.5</v>
      </c>
    </row>
    <row r="406" spans="1:3">
      <c r="A406" s="59" t="s">
        <v>4109</v>
      </c>
      <c r="B406" s="12">
        <v>9781442554665</v>
      </c>
      <c r="C406" s="13">
        <v>12.5</v>
      </c>
    </row>
    <row r="407" spans="1:3">
      <c r="A407" s="59" t="s">
        <v>4110</v>
      </c>
      <c r="B407" s="12">
        <v>9781442554719</v>
      </c>
      <c r="C407" s="13">
        <v>12.5</v>
      </c>
    </row>
    <row r="408" spans="1:3">
      <c r="A408" s="59" t="s">
        <v>4111</v>
      </c>
      <c r="B408" s="12">
        <v>9781442554467</v>
      </c>
      <c r="C408" s="13">
        <v>12.5</v>
      </c>
    </row>
    <row r="409" spans="1:3">
      <c r="A409" s="59" t="s">
        <v>4112</v>
      </c>
      <c r="B409" s="12">
        <v>9781442555280</v>
      </c>
      <c r="C409" s="13">
        <v>12.5</v>
      </c>
    </row>
    <row r="410" spans="1:3">
      <c r="A410" s="59" t="s">
        <v>4113</v>
      </c>
      <c r="B410" s="12">
        <v>9781442554450</v>
      </c>
      <c r="C410" s="13">
        <v>12.5</v>
      </c>
    </row>
    <row r="411" spans="1:3">
      <c r="B411" s="12"/>
    </row>
    <row r="412" spans="1:3">
      <c r="A412" s="91" t="s">
        <v>4114</v>
      </c>
      <c r="B412" s="106"/>
      <c r="C412" s="92"/>
    </row>
    <row r="413" spans="1:3">
      <c r="A413" s="59" t="s">
        <v>4115</v>
      </c>
      <c r="B413" s="12">
        <v>9781442578074</v>
      </c>
      <c r="C413" s="13">
        <v>634.95000000000005</v>
      </c>
    </row>
    <row r="414" spans="1:3">
      <c r="A414" s="59" t="s">
        <v>4116</v>
      </c>
      <c r="B414" s="12">
        <v>9781442578067</v>
      </c>
      <c r="C414" s="13">
        <v>109.95</v>
      </c>
    </row>
    <row r="415" spans="1:3">
      <c r="A415" s="59" t="s">
        <v>4117</v>
      </c>
      <c r="B415" s="12">
        <v>9781442557222</v>
      </c>
      <c r="C415" s="13">
        <v>12.5</v>
      </c>
    </row>
    <row r="416" spans="1:3">
      <c r="A416" s="59" t="s">
        <v>4118</v>
      </c>
      <c r="B416" s="12">
        <v>9781442555761</v>
      </c>
      <c r="C416" s="13">
        <v>12.5</v>
      </c>
    </row>
    <row r="417" spans="1:3">
      <c r="A417" s="59" t="s">
        <v>4119</v>
      </c>
      <c r="B417" s="12">
        <v>9781442555778</v>
      </c>
      <c r="C417" s="13">
        <v>12.5</v>
      </c>
    </row>
    <row r="418" spans="1:3">
      <c r="A418" s="59" t="s">
        <v>4120</v>
      </c>
      <c r="B418" s="12">
        <v>9781442555754</v>
      </c>
      <c r="C418" s="13">
        <v>12.5</v>
      </c>
    </row>
    <row r="419" spans="1:3">
      <c r="A419" s="59" t="s">
        <v>4121</v>
      </c>
      <c r="B419" s="12">
        <v>9781442560123</v>
      </c>
      <c r="C419" s="13">
        <v>12.5</v>
      </c>
    </row>
    <row r="420" spans="1:3">
      <c r="A420" s="59" t="s">
        <v>4122</v>
      </c>
      <c r="B420" s="12">
        <v>9781442556331</v>
      </c>
      <c r="C420" s="13">
        <v>12.5</v>
      </c>
    </row>
    <row r="421" spans="1:3">
      <c r="A421" s="59" t="s">
        <v>4123</v>
      </c>
      <c r="B421" s="12">
        <v>9781442556720</v>
      </c>
      <c r="C421" s="13">
        <v>12.5</v>
      </c>
    </row>
    <row r="422" spans="1:3">
      <c r="A422" s="59" t="s">
        <v>4124</v>
      </c>
      <c r="B422" s="12">
        <v>9781442556348</v>
      </c>
      <c r="C422" s="13">
        <v>12.5</v>
      </c>
    </row>
    <row r="423" spans="1:3">
      <c r="A423" s="59" t="s">
        <v>4125</v>
      </c>
      <c r="B423" s="12">
        <v>9781442555709</v>
      </c>
      <c r="C423" s="13">
        <v>12.5</v>
      </c>
    </row>
    <row r="424" spans="1:3">
      <c r="A424" s="59" t="s">
        <v>4126</v>
      </c>
      <c r="B424" s="12">
        <v>9781442556355</v>
      </c>
      <c r="C424" s="13">
        <v>12.5</v>
      </c>
    </row>
    <row r="425" spans="1:3">
      <c r="B425" s="12"/>
    </row>
    <row r="426" spans="1:3">
      <c r="A426" s="91" t="s">
        <v>4127</v>
      </c>
      <c r="B426" s="106"/>
      <c r="C426" s="92"/>
    </row>
    <row r="427" spans="1:3">
      <c r="A427" s="59" t="s">
        <v>4128</v>
      </c>
      <c r="B427" s="12">
        <v>9781442578098</v>
      </c>
      <c r="C427" s="13">
        <v>1170.95</v>
      </c>
    </row>
    <row r="428" spans="1:3">
      <c r="A428" s="59" t="s">
        <v>4129</v>
      </c>
      <c r="B428" s="12">
        <v>9781442578081</v>
      </c>
      <c r="C428" s="13">
        <v>219.95</v>
      </c>
    </row>
    <row r="429" spans="1:3">
      <c r="A429" s="59" t="s">
        <v>4130</v>
      </c>
      <c r="B429" s="12">
        <v>9781442557185</v>
      </c>
      <c r="C429" s="13">
        <v>12.5</v>
      </c>
    </row>
    <row r="430" spans="1:3">
      <c r="A430" s="59" t="s">
        <v>4131</v>
      </c>
      <c r="B430" s="12">
        <v>9781442557161</v>
      </c>
      <c r="C430" s="13">
        <v>12.5</v>
      </c>
    </row>
    <row r="431" spans="1:3">
      <c r="A431" s="59" t="s">
        <v>4132</v>
      </c>
      <c r="B431" s="12">
        <v>9781442554221</v>
      </c>
      <c r="C431" s="13">
        <v>12.5</v>
      </c>
    </row>
    <row r="432" spans="1:3">
      <c r="A432" s="59" t="s">
        <v>4133</v>
      </c>
      <c r="B432" s="12">
        <v>9781442560079</v>
      </c>
      <c r="C432" s="13">
        <v>12.5</v>
      </c>
    </row>
    <row r="433" spans="1:3">
      <c r="A433" s="59" t="s">
        <v>4134</v>
      </c>
      <c r="B433" s="12">
        <v>9781442556362</v>
      </c>
      <c r="C433" s="13">
        <v>12.5</v>
      </c>
    </row>
    <row r="434" spans="1:3">
      <c r="A434" s="59" t="s">
        <v>4135</v>
      </c>
      <c r="B434" s="12">
        <v>9781442557208</v>
      </c>
      <c r="C434" s="13">
        <v>12.5</v>
      </c>
    </row>
    <row r="435" spans="1:3">
      <c r="A435" s="59" t="s">
        <v>4136</v>
      </c>
      <c r="B435" s="12">
        <v>9781442555716</v>
      </c>
      <c r="C435" s="13">
        <v>12.5</v>
      </c>
    </row>
    <row r="436" spans="1:3">
      <c r="A436" s="59" t="s">
        <v>4137</v>
      </c>
      <c r="B436" s="12">
        <v>9781442556379</v>
      </c>
      <c r="C436" s="13">
        <v>12.5</v>
      </c>
    </row>
    <row r="437" spans="1:3">
      <c r="A437" s="59" t="s">
        <v>4138</v>
      </c>
      <c r="B437" s="12">
        <v>9781442560109</v>
      </c>
      <c r="C437" s="13">
        <v>12.5</v>
      </c>
    </row>
    <row r="438" spans="1:3">
      <c r="A438" s="59" t="s">
        <v>4139</v>
      </c>
      <c r="B438" s="12">
        <v>9781442554214</v>
      </c>
      <c r="C438" s="13">
        <v>12.5</v>
      </c>
    </row>
    <row r="439" spans="1:3">
      <c r="A439" s="59" t="s">
        <v>4140</v>
      </c>
      <c r="B439" s="12">
        <v>9781442554757</v>
      </c>
      <c r="C439" s="13">
        <v>12.5</v>
      </c>
    </row>
    <row r="440" spans="1:3">
      <c r="A440" s="59" t="s">
        <v>4141</v>
      </c>
      <c r="B440" s="12">
        <v>9781442557178</v>
      </c>
      <c r="C440" s="13">
        <v>12.5</v>
      </c>
    </row>
    <row r="441" spans="1:3">
      <c r="A441" s="59" t="s">
        <v>4142</v>
      </c>
      <c r="B441" s="12">
        <v>9781442555297</v>
      </c>
      <c r="C441" s="13">
        <v>12.5</v>
      </c>
    </row>
    <row r="442" spans="1:3">
      <c r="A442" s="59" t="s">
        <v>4143</v>
      </c>
      <c r="B442" s="12">
        <v>9781442560086</v>
      </c>
      <c r="C442" s="13">
        <v>12.5</v>
      </c>
    </row>
    <row r="443" spans="1:3">
      <c r="A443" s="59" t="s">
        <v>4144</v>
      </c>
      <c r="B443" s="12">
        <v>9781442560116</v>
      </c>
      <c r="C443" s="13">
        <v>12.5</v>
      </c>
    </row>
    <row r="444" spans="1:3">
      <c r="A444" s="59" t="s">
        <v>4145</v>
      </c>
      <c r="B444" s="12">
        <v>9781442557192</v>
      </c>
      <c r="C444" s="13">
        <v>12.5</v>
      </c>
    </row>
    <row r="445" spans="1:3">
      <c r="A445" s="59" t="s">
        <v>4146</v>
      </c>
      <c r="B445" s="12">
        <v>9781442560093</v>
      </c>
      <c r="C445" s="13">
        <v>12.5</v>
      </c>
    </row>
    <row r="446" spans="1:3">
      <c r="A446" s="59" t="s">
        <v>4147</v>
      </c>
      <c r="B446" s="12">
        <v>9781442556843</v>
      </c>
      <c r="C446" s="13">
        <v>12.5</v>
      </c>
    </row>
    <row r="447" spans="1:3">
      <c r="A447" s="59" t="s">
        <v>4148</v>
      </c>
      <c r="B447" s="12">
        <v>9781442557215</v>
      </c>
      <c r="C447" s="13">
        <v>12.5</v>
      </c>
    </row>
    <row r="448" spans="1:3">
      <c r="A448" s="59" t="s">
        <v>4149</v>
      </c>
      <c r="B448" s="12">
        <v>9781442556386</v>
      </c>
      <c r="C448" s="13">
        <v>12.5</v>
      </c>
    </row>
    <row r="450" spans="1:3">
      <c r="A450" s="94" t="s">
        <v>4150</v>
      </c>
      <c r="B450" s="107"/>
      <c r="C450" s="95"/>
    </row>
    <row r="451" spans="1:3">
      <c r="B451" s="12"/>
    </row>
    <row r="452" spans="1:3">
      <c r="A452" s="91" t="s">
        <v>4151</v>
      </c>
      <c r="B452" s="106"/>
      <c r="C452" s="92"/>
    </row>
    <row r="453" spans="1:3">
      <c r="A453" s="59" t="s">
        <v>4152</v>
      </c>
      <c r="B453" s="12">
        <v>9781869446604</v>
      </c>
      <c r="C453" s="13">
        <v>9.5</v>
      </c>
    </row>
    <row r="454" spans="1:3">
      <c r="A454" s="59" t="s">
        <v>4153</v>
      </c>
      <c r="B454" s="12">
        <v>9781869446505</v>
      </c>
      <c r="C454" s="13">
        <v>59.95</v>
      </c>
    </row>
    <row r="455" spans="1:3">
      <c r="A455" s="59" t="s">
        <v>4154</v>
      </c>
      <c r="B455" s="12">
        <v>9781869446598</v>
      </c>
      <c r="C455" s="13">
        <v>9.5</v>
      </c>
    </row>
    <row r="456" spans="1:3">
      <c r="A456" s="59" t="s">
        <v>4155</v>
      </c>
      <c r="B456" s="12">
        <v>9781869446574</v>
      </c>
      <c r="C456" s="13">
        <v>59.95</v>
      </c>
    </row>
    <row r="457" spans="1:3">
      <c r="A457" s="59" t="s">
        <v>4156</v>
      </c>
      <c r="B457" s="12">
        <v>9781869446581</v>
      </c>
      <c r="C457" s="13">
        <v>9.5</v>
      </c>
    </row>
    <row r="458" spans="1:3">
      <c r="A458" s="59" t="s">
        <v>4157</v>
      </c>
      <c r="B458" s="12">
        <v>9781869446567</v>
      </c>
      <c r="C458" s="13">
        <v>59.95</v>
      </c>
    </row>
    <row r="459" spans="1:3">
      <c r="A459" s="59" t="s">
        <v>4158</v>
      </c>
      <c r="B459" s="12">
        <v>9781869445560</v>
      </c>
      <c r="C459" s="13">
        <v>9.5</v>
      </c>
    </row>
    <row r="460" spans="1:3">
      <c r="A460" s="59" t="s">
        <v>4159</v>
      </c>
      <c r="B460" s="12">
        <v>9781869442811</v>
      </c>
      <c r="C460" s="13">
        <v>59.95</v>
      </c>
    </row>
    <row r="461" spans="1:3">
      <c r="A461" s="59" t="s">
        <v>4160</v>
      </c>
      <c r="B461" s="12">
        <v>9781869445577</v>
      </c>
      <c r="C461" s="13">
        <v>9.5</v>
      </c>
    </row>
    <row r="462" spans="1:3">
      <c r="A462" s="59" t="s">
        <v>4161</v>
      </c>
      <c r="B462" s="12">
        <v>9781869442781</v>
      </c>
      <c r="C462" s="13">
        <v>59.95</v>
      </c>
    </row>
    <row r="463" spans="1:3">
      <c r="A463" s="59" t="s">
        <v>4162</v>
      </c>
      <c r="B463" s="12">
        <v>9781869445591</v>
      </c>
      <c r="C463" s="13">
        <v>9.5</v>
      </c>
    </row>
    <row r="464" spans="1:3">
      <c r="A464" s="59" t="s">
        <v>4163</v>
      </c>
      <c r="B464" s="12">
        <v>9781869442828</v>
      </c>
      <c r="C464" s="13">
        <v>59.95</v>
      </c>
    </row>
    <row r="465" spans="1:3">
      <c r="A465" s="59" t="s">
        <v>4164</v>
      </c>
      <c r="B465" s="12">
        <v>9781869445607</v>
      </c>
      <c r="C465" s="13">
        <v>9.5</v>
      </c>
    </row>
    <row r="466" spans="1:3">
      <c r="A466" s="59" t="s">
        <v>4165</v>
      </c>
      <c r="B466" s="12">
        <v>9781869442835</v>
      </c>
      <c r="C466" s="13">
        <v>59.95</v>
      </c>
    </row>
    <row r="467" spans="1:3">
      <c r="A467" s="59" t="s">
        <v>4166</v>
      </c>
      <c r="B467" s="12">
        <v>9781869445614</v>
      </c>
      <c r="C467" s="13">
        <v>9.5</v>
      </c>
    </row>
    <row r="468" spans="1:3">
      <c r="A468" s="59" t="s">
        <v>4167</v>
      </c>
      <c r="B468" s="12">
        <v>9781869442804</v>
      </c>
      <c r="C468" s="13">
        <v>59.95</v>
      </c>
    </row>
    <row r="469" spans="1:3">
      <c r="A469" s="59" t="s">
        <v>4168</v>
      </c>
      <c r="B469" s="12">
        <v>9781869446628</v>
      </c>
      <c r="C469" s="13">
        <v>9.5</v>
      </c>
    </row>
    <row r="470" spans="1:3">
      <c r="A470" s="59" t="s">
        <v>4169</v>
      </c>
      <c r="B470" s="12">
        <v>9781869446529</v>
      </c>
      <c r="C470" s="13">
        <v>59.95</v>
      </c>
    </row>
    <row r="471" spans="1:3">
      <c r="A471" s="59" t="s">
        <v>4170</v>
      </c>
      <c r="B471" s="12">
        <v>9781869445553</v>
      </c>
      <c r="C471" s="13">
        <v>9.5</v>
      </c>
    </row>
    <row r="472" spans="1:3">
      <c r="A472" s="59" t="s">
        <v>4171</v>
      </c>
      <c r="B472" s="12">
        <v>9781869442798</v>
      </c>
      <c r="C472" s="13">
        <v>59.95</v>
      </c>
    </row>
    <row r="473" spans="1:3">
      <c r="A473" s="59" t="s">
        <v>4172</v>
      </c>
      <c r="B473" s="12">
        <v>9781869445584</v>
      </c>
      <c r="C473" s="13">
        <v>9.5</v>
      </c>
    </row>
    <row r="474" spans="1:3">
      <c r="A474" s="59" t="s">
        <v>4173</v>
      </c>
      <c r="B474" s="12">
        <v>9781869442729</v>
      </c>
      <c r="C474" s="13">
        <v>59.95</v>
      </c>
    </row>
    <row r="475" spans="1:3">
      <c r="A475" s="59" t="s">
        <v>4174</v>
      </c>
      <c r="B475" s="12">
        <v>9781869445621</v>
      </c>
      <c r="C475" s="13">
        <v>9.5</v>
      </c>
    </row>
    <row r="476" spans="1:3">
      <c r="A476" s="59" t="s">
        <v>4175</v>
      </c>
      <c r="B476" s="12">
        <v>9781869442842</v>
      </c>
      <c r="C476" s="13">
        <v>59.95</v>
      </c>
    </row>
    <row r="477" spans="1:3">
      <c r="B477" s="12"/>
    </row>
    <row r="478" spans="1:3">
      <c r="A478" s="91" t="s">
        <v>4176</v>
      </c>
      <c r="B478" s="106"/>
      <c r="C478" s="92"/>
    </row>
    <row r="479" spans="1:3">
      <c r="A479" s="59" t="s">
        <v>4177</v>
      </c>
      <c r="B479" s="12">
        <v>9781869445706</v>
      </c>
      <c r="C479" s="13">
        <v>9.5</v>
      </c>
    </row>
    <row r="480" spans="1:3">
      <c r="A480" s="59" t="s">
        <v>4178</v>
      </c>
      <c r="B480" s="12">
        <v>9781869442248</v>
      </c>
      <c r="C480" s="13">
        <v>59.95</v>
      </c>
    </row>
    <row r="481" spans="1:3">
      <c r="A481" s="59" t="s">
        <v>4179</v>
      </c>
      <c r="B481" s="12">
        <v>9781869445638</v>
      </c>
      <c r="C481" s="13">
        <v>9.5</v>
      </c>
    </row>
    <row r="482" spans="1:3">
      <c r="A482" s="59" t="s">
        <v>4180</v>
      </c>
      <c r="B482" s="12">
        <v>9781869441906</v>
      </c>
      <c r="C482" s="13">
        <v>59.95</v>
      </c>
    </row>
    <row r="483" spans="1:3">
      <c r="A483" s="59" t="s">
        <v>4181</v>
      </c>
      <c r="B483" s="12">
        <v>9781869446635</v>
      </c>
      <c r="C483" s="13">
        <v>9.5</v>
      </c>
    </row>
    <row r="484" spans="1:3">
      <c r="A484" s="59" t="s">
        <v>4182</v>
      </c>
      <c r="B484" s="12">
        <v>9781869446536</v>
      </c>
      <c r="C484" s="13">
        <v>59.95</v>
      </c>
    </row>
    <row r="485" spans="1:3">
      <c r="A485" s="59" t="s">
        <v>4183</v>
      </c>
      <c r="B485" s="12">
        <v>9781869445645</v>
      </c>
      <c r="C485" s="13">
        <v>9.5</v>
      </c>
    </row>
    <row r="486" spans="1:3">
      <c r="A486" s="59" t="s">
        <v>4184</v>
      </c>
      <c r="B486" s="12">
        <v>9781869442064</v>
      </c>
      <c r="C486" s="13">
        <v>59.95</v>
      </c>
    </row>
    <row r="487" spans="1:3">
      <c r="A487" s="59" t="s">
        <v>4185</v>
      </c>
      <c r="B487" s="12">
        <v>9781869446659</v>
      </c>
      <c r="C487" s="13">
        <v>9.5</v>
      </c>
    </row>
    <row r="488" spans="1:3">
      <c r="A488" s="59" t="s">
        <v>4186</v>
      </c>
      <c r="B488" s="12">
        <v>9781869446550</v>
      </c>
      <c r="C488" s="13">
        <v>59.95</v>
      </c>
    </row>
    <row r="489" spans="1:3">
      <c r="A489" s="59" t="s">
        <v>4187</v>
      </c>
      <c r="B489" s="12">
        <v>9781869445652</v>
      </c>
      <c r="C489" s="13">
        <v>9.5</v>
      </c>
    </row>
    <row r="490" spans="1:3">
      <c r="A490" s="59" t="s">
        <v>4188</v>
      </c>
      <c r="B490" s="12">
        <v>9781869442255</v>
      </c>
      <c r="C490" s="13">
        <v>59.95</v>
      </c>
    </row>
    <row r="491" spans="1:3">
      <c r="A491" s="59" t="s">
        <v>4189</v>
      </c>
      <c r="B491" s="12">
        <v>9781869446611</v>
      </c>
      <c r="C491" s="13">
        <v>9.5</v>
      </c>
    </row>
    <row r="492" spans="1:3">
      <c r="A492" s="59" t="s">
        <v>4190</v>
      </c>
      <c r="B492" s="12">
        <v>9781869446512</v>
      </c>
      <c r="C492" s="13">
        <v>59.95</v>
      </c>
    </row>
    <row r="493" spans="1:3">
      <c r="A493" s="59" t="s">
        <v>4191</v>
      </c>
      <c r="B493" s="12">
        <v>9781869445669</v>
      </c>
      <c r="C493" s="13">
        <v>9.5</v>
      </c>
    </row>
    <row r="494" spans="1:3">
      <c r="A494" s="59" t="s">
        <v>4192</v>
      </c>
      <c r="B494" s="12">
        <v>9781869442088</v>
      </c>
      <c r="C494" s="13">
        <v>59.95</v>
      </c>
    </row>
    <row r="495" spans="1:3">
      <c r="A495" s="59" t="s">
        <v>4193</v>
      </c>
      <c r="B495" s="12">
        <v>9781869445683</v>
      </c>
      <c r="C495" s="13">
        <v>9.5</v>
      </c>
    </row>
    <row r="496" spans="1:3">
      <c r="A496" s="59" t="s">
        <v>4194</v>
      </c>
      <c r="B496" s="12">
        <v>9781869441890</v>
      </c>
      <c r="C496" s="13">
        <v>59.95</v>
      </c>
    </row>
    <row r="497" spans="1:3">
      <c r="A497" s="59" t="s">
        <v>4195</v>
      </c>
      <c r="B497" s="12">
        <v>9781869445690</v>
      </c>
      <c r="C497" s="13">
        <v>9.5</v>
      </c>
    </row>
    <row r="498" spans="1:3">
      <c r="A498" s="59" t="s">
        <v>4196</v>
      </c>
      <c r="B498" s="12">
        <v>9781869442262</v>
      </c>
      <c r="C498" s="13">
        <v>59.95</v>
      </c>
    </row>
    <row r="499" spans="1:3">
      <c r="A499" s="59" t="s">
        <v>4197</v>
      </c>
      <c r="B499" s="12">
        <v>9781869445676</v>
      </c>
      <c r="C499" s="13">
        <v>9.5</v>
      </c>
    </row>
    <row r="500" spans="1:3">
      <c r="A500" s="59" t="s">
        <v>4198</v>
      </c>
      <c r="B500" s="12">
        <v>9781869442071</v>
      </c>
      <c r="C500" s="13">
        <v>59.95</v>
      </c>
    </row>
    <row r="501" spans="1:3">
      <c r="A501" s="59" t="s">
        <v>4199</v>
      </c>
      <c r="B501" s="12">
        <v>9781869446642</v>
      </c>
      <c r="C501" s="13">
        <v>9.5</v>
      </c>
    </row>
    <row r="502" spans="1:3">
      <c r="A502" s="59" t="s">
        <v>4200</v>
      </c>
      <c r="B502" s="12">
        <v>9781869446543</v>
      </c>
      <c r="C502" s="13">
        <v>59.95</v>
      </c>
    </row>
    <row r="503" spans="1:3">
      <c r="B503" s="12"/>
    </row>
    <row r="504" spans="1:3">
      <c r="A504" s="91" t="s">
        <v>4201</v>
      </c>
      <c r="B504" s="106"/>
      <c r="C504" s="92"/>
    </row>
    <row r="505" spans="1:3">
      <c r="A505" s="11" t="s">
        <v>4202</v>
      </c>
      <c r="B505" s="12">
        <v>9781869447670</v>
      </c>
      <c r="C505" s="13">
        <v>9.5</v>
      </c>
    </row>
    <row r="506" spans="1:3">
      <c r="A506" s="11" t="s">
        <v>4203</v>
      </c>
      <c r="B506" s="12">
        <v>9781869447632</v>
      </c>
      <c r="C506" s="13">
        <v>59.95</v>
      </c>
    </row>
    <row r="507" spans="1:3">
      <c r="A507" s="11" t="s">
        <v>4204</v>
      </c>
      <c r="B507" s="12">
        <v>9781869447649</v>
      </c>
      <c r="C507" s="13">
        <v>9.5</v>
      </c>
    </row>
    <row r="508" spans="1:3">
      <c r="A508" s="11" t="s">
        <v>4205</v>
      </c>
      <c r="B508" s="12">
        <v>9781869447601</v>
      </c>
      <c r="C508" s="13">
        <v>59.95</v>
      </c>
    </row>
    <row r="509" spans="1:3">
      <c r="A509" s="11" t="s">
        <v>4206</v>
      </c>
      <c r="B509" s="12">
        <v>9781869445713</v>
      </c>
      <c r="C509" s="13">
        <v>9.5</v>
      </c>
    </row>
    <row r="510" spans="1:3">
      <c r="A510" s="11" t="s">
        <v>4207</v>
      </c>
      <c r="B510" s="12">
        <v>9781869442408</v>
      </c>
      <c r="C510" s="13">
        <v>59.95</v>
      </c>
    </row>
    <row r="511" spans="1:3">
      <c r="A511" s="11" t="s">
        <v>4208</v>
      </c>
      <c r="B511" s="12">
        <v>9781869445720</v>
      </c>
      <c r="C511" s="13">
        <v>9.5</v>
      </c>
    </row>
    <row r="512" spans="1:3">
      <c r="A512" s="11" t="s">
        <v>4209</v>
      </c>
      <c r="B512" s="12">
        <v>9781869442699</v>
      </c>
      <c r="C512" s="13">
        <v>59.95</v>
      </c>
    </row>
    <row r="513" spans="1:3">
      <c r="A513" s="11" t="s">
        <v>4210</v>
      </c>
      <c r="B513" s="12">
        <v>9781869447656</v>
      </c>
      <c r="C513" s="13">
        <v>9.5</v>
      </c>
    </row>
    <row r="514" spans="1:3">
      <c r="A514" s="11" t="s">
        <v>4211</v>
      </c>
      <c r="B514" s="12">
        <v>9781869447618</v>
      </c>
      <c r="C514" s="13">
        <v>59.95</v>
      </c>
    </row>
    <row r="515" spans="1:3">
      <c r="A515" s="11" t="s">
        <v>4212</v>
      </c>
      <c r="B515" s="12">
        <v>9781869445737</v>
      </c>
      <c r="C515" s="13">
        <v>9.5</v>
      </c>
    </row>
    <row r="516" spans="1:3">
      <c r="A516" s="11" t="s">
        <v>4213</v>
      </c>
      <c r="B516" s="12">
        <v>9781869442774</v>
      </c>
      <c r="C516" s="13">
        <v>59.95</v>
      </c>
    </row>
    <row r="517" spans="1:3">
      <c r="A517" s="11" t="s">
        <v>4214</v>
      </c>
      <c r="B517" s="12">
        <v>9781869445751</v>
      </c>
      <c r="C517" s="13">
        <v>9.5</v>
      </c>
    </row>
    <row r="518" spans="1:3">
      <c r="A518" s="11" t="s">
        <v>4215</v>
      </c>
      <c r="B518" s="12">
        <v>9781869442415</v>
      </c>
      <c r="C518" s="13">
        <v>59.95</v>
      </c>
    </row>
    <row r="519" spans="1:3">
      <c r="A519" s="11" t="s">
        <v>4216</v>
      </c>
      <c r="B519" s="12">
        <v>9781869447663</v>
      </c>
      <c r="C519" s="13">
        <v>9.5</v>
      </c>
    </row>
    <row r="520" spans="1:3">
      <c r="A520" s="11" t="s">
        <v>4217</v>
      </c>
      <c r="B520" s="12">
        <v>9781869447625</v>
      </c>
      <c r="C520" s="13">
        <v>59.95</v>
      </c>
    </row>
    <row r="521" spans="1:3">
      <c r="A521" s="11" t="s">
        <v>4218</v>
      </c>
      <c r="B521" s="12">
        <v>9781869445775</v>
      </c>
      <c r="C521" s="13">
        <v>9.5</v>
      </c>
    </row>
    <row r="522" spans="1:3">
      <c r="A522" s="11" t="s">
        <v>4219</v>
      </c>
      <c r="B522" s="12">
        <v>9781869442712</v>
      </c>
      <c r="C522" s="13">
        <v>59.95</v>
      </c>
    </row>
    <row r="523" spans="1:3">
      <c r="A523" s="11" t="s">
        <v>4220</v>
      </c>
      <c r="B523" s="12">
        <v>9781869445744</v>
      </c>
      <c r="C523" s="13">
        <v>9.5</v>
      </c>
    </row>
    <row r="524" spans="1:3">
      <c r="A524" s="11" t="s">
        <v>4221</v>
      </c>
      <c r="B524" s="12">
        <v>9781869442705</v>
      </c>
      <c r="C524" s="13">
        <v>59.95</v>
      </c>
    </row>
    <row r="525" spans="1:3">
      <c r="A525" s="11" t="s">
        <v>4222</v>
      </c>
      <c r="B525" s="12">
        <v>9781869445768</v>
      </c>
      <c r="C525" s="13">
        <v>9.5</v>
      </c>
    </row>
    <row r="526" spans="1:3">
      <c r="A526" s="11" t="s">
        <v>4223</v>
      </c>
      <c r="B526" s="12">
        <v>9781869442682</v>
      </c>
      <c r="C526" s="13">
        <v>59.95</v>
      </c>
    </row>
    <row r="527" spans="1:3">
      <c r="A527" s="11" t="s">
        <v>4224</v>
      </c>
      <c r="B527" s="12">
        <v>9781869445782</v>
      </c>
      <c r="C527" s="13">
        <v>9.5</v>
      </c>
    </row>
    <row r="528" spans="1:3">
      <c r="A528" s="11" t="s">
        <v>4225</v>
      </c>
      <c r="B528" s="12">
        <v>9781869442767</v>
      </c>
      <c r="C528" s="13">
        <v>59.95</v>
      </c>
    </row>
    <row r="530" spans="1:3">
      <c r="A530" s="91" t="s">
        <v>4226</v>
      </c>
      <c r="B530" s="106"/>
      <c r="C530" s="92"/>
    </row>
    <row r="531" spans="1:3">
      <c r="A531" s="11" t="s">
        <v>4227</v>
      </c>
      <c r="B531" s="12">
        <v>9781869448028</v>
      </c>
      <c r="C531" s="13">
        <v>9.5</v>
      </c>
    </row>
    <row r="532" spans="1:3">
      <c r="A532" s="11" t="s">
        <v>4228</v>
      </c>
      <c r="B532" s="12">
        <v>9781869447984</v>
      </c>
      <c r="C532" s="13">
        <v>59.95</v>
      </c>
    </row>
    <row r="533" spans="1:3">
      <c r="A533" s="11" t="s">
        <v>4229</v>
      </c>
      <c r="B533" s="12">
        <v>9781869447991</v>
      </c>
      <c r="C533" s="13">
        <v>9.5</v>
      </c>
    </row>
    <row r="534" spans="1:3">
      <c r="A534" s="11" t="s">
        <v>4230</v>
      </c>
      <c r="B534" s="12">
        <v>9781869447953</v>
      </c>
      <c r="C534" s="13">
        <v>59.95</v>
      </c>
    </row>
    <row r="535" spans="1:3">
      <c r="A535" s="11" t="s">
        <v>4231</v>
      </c>
      <c r="B535" s="12">
        <v>9781869448004</v>
      </c>
      <c r="C535" s="13">
        <v>9.5</v>
      </c>
    </row>
    <row r="536" spans="1:3">
      <c r="A536" s="11" t="s">
        <v>4232</v>
      </c>
      <c r="B536" s="12">
        <v>9781869447960</v>
      </c>
      <c r="C536" s="13">
        <v>59.95</v>
      </c>
    </row>
    <row r="537" spans="1:3">
      <c r="B537" s="12"/>
    </row>
    <row r="538" spans="1:3">
      <c r="A538" s="94" t="s">
        <v>4233</v>
      </c>
      <c r="B538" s="107"/>
      <c r="C538" s="95"/>
    </row>
    <row r="539" spans="1:3">
      <c r="B539" s="12"/>
    </row>
    <row r="540" spans="1:3">
      <c r="A540" s="91" t="s">
        <v>4234</v>
      </c>
      <c r="B540" s="106"/>
      <c r="C540" s="92"/>
    </row>
    <row r="541" spans="1:3">
      <c r="A541" s="59" t="s">
        <v>4235</v>
      </c>
      <c r="B541" s="12">
        <v>9780731271023</v>
      </c>
      <c r="C541" s="13">
        <v>249.95</v>
      </c>
    </row>
    <row r="542" spans="1:3">
      <c r="A542" s="59" t="s">
        <v>4236</v>
      </c>
      <c r="B542" s="12">
        <v>9781869446260</v>
      </c>
      <c r="C542" s="13">
        <v>13.5</v>
      </c>
    </row>
    <row r="543" spans="1:3">
      <c r="A543" s="59" t="s">
        <v>4237</v>
      </c>
      <c r="B543" s="12">
        <v>9781869447021</v>
      </c>
      <c r="C543" s="13">
        <v>13.5</v>
      </c>
    </row>
    <row r="544" spans="1:3">
      <c r="A544" s="59" t="s">
        <v>4238</v>
      </c>
      <c r="B544" s="12">
        <v>9781869447175</v>
      </c>
      <c r="C544" s="13">
        <v>13.5</v>
      </c>
    </row>
    <row r="545" spans="1:3">
      <c r="A545" s="59" t="s">
        <v>4239</v>
      </c>
      <c r="B545" s="12">
        <v>9781869446291</v>
      </c>
      <c r="C545" s="13">
        <v>13.5</v>
      </c>
    </row>
    <row r="546" spans="1:3">
      <c r="A546" s="59" t="s">
        <v>4240</v>
      </c>
      <c r="B546" s="12">
        <v>9781869447106</v>
      </c>
      <c r="C546" s="13">
        <v>13.5</v>
      </c>
    </row>
    <row r="547" spans="1:3">
      <c r="A547" s="59" t="s">
        <v>4241</v>
      </c>
      <c r="B547" s="12">
        <v>9781869447076</v>
      </c>
      <c r="C547" s="13">
        <v>13.5</v>
      </c>
    </row>
    <row r="548" spans="1:3">
      <c r="A548" s="59" t="s">
        <v>4242</v>
      </c>
      <c r="B548" s="12">
        <v>9781869447069</v>
      </c>
      <c r="C548" s="13">
        <v>13.5</v>
      </c>
    </row>
    <row r="549" spans="1:3">
      <c r="A549" s="59" t="s">
        <v>4243</v>
      </c>
      <c r="B549" s="12">
        <v>9781869447113</v>
      </c>
      <c r="C549" s="13">
        <v>13.5</v>
      </c>
    </row>
    <row r="550" spans="1:3">
      <c r="A550" s="59" t="s">
        <v>4244</v>
      </c>
      <c r="B550" s="12">
        <v>9781869447151</v>
      </c>
      <c r="C550" s="13">
        <v>13.5</v>
      </c>
    </row>
    <row r="551" spans="1:3">
      <c r="A551" s="59" t="s">
        <v>4245</v>
      </c>
      <c r="B551" s="12">
        <v>9781869447182</v>
      </c>
      <c r="C551" s="13">
        <v>13.5</v>
      </c>
    </row>
    <row r="552" spans="1:3">
      <c r="A552" s="59" t="s">
        <v>4246</v>
      </c>
      <c r="B552" s="12">
        <v>9781869446321</v>
      </c>
      <c r="C552" s="13">
        <v>13.5</v>
      </c>
    </row>
    <row r="553" spans="1:3">
      <c r="A553" s="59" t="s">
        <v>4247</v>
      </c>
      <c r="B553" s="12">
        <v>9781869446338</v>
      </c>
      <c r="C553" s="13">
        <v>13.5</v>
      </c>
    </row>
    <row r="554" spans="1:3">
      <c r="A554" s="59" t="s">
        <v>4248</v>
      </c>
      <c r="B554" s="12">
        <v>9781869446345</v>
      </c>
      <c r="C554" s="13">
        <v>13.5</v>
      </c>
    </row>
    <row r="555" spans="1:3">
      <c r="A555" s="59" t="s">
        <v>4249</v>
      </c>
      <c r="B555" s="12">
        <v>9781869447168</v>
      </c>
      <c r="C555" s="13">
        <v>13.5</v>
      </c>
    </row>
    <row r="556" spans="1:3">
      <c r="A556" s="59" t="s">
        <v>4250</v>
      </c>
      <c r="B556" s="12">
        <v>9781869447007</v>
      </c>
      <c r="C556" s="13">
        <v>13.5</v>
      </c>
    </row>
    <row r="557" spans="1:3">
      <c r="A557" s="59" t="s">
        <v>4251</v>
      </c>
      <c r="B557" s="12">
        <v>9781869447083</v>
      </c>
      <c r="C557" s="13">
        <v>13.5</v>
      </c>
    </row>
    <row r="558" spans="1:3">
      <c r="A558" s="59" t="s">
        <v>4252</v>
      </c>
      <c r="B558" s="12">
        <v>9781869446352</v>
      </c>
      <c r="C558" s="13">
        <v>13.5</v>
      </c>
    </row>
    <row r="559" spans="1:3">
      <c r="A559" s="59" t="s">
        <v>4253</v>
      </c>
      <c r="B559" s="12">
        <v>9781869446284</v>
      </c>
      <c r="C559" s="13">
        <v>13.5</v>
      </c>
    </row>
    <row r="560" spans="1:3">
      <c r="A560" s="59" t="s">
        <v>4254</v>
      </c>
      <c r="B560" s="12">
        <v>9781869447045</v>
      </c>
      <c r="C560" s="13">
        <v>13.5</v>
      </c>
    </row>
    <row r="561" spans="1:3">
      <c r="A561" s="59" t="s">
        <v>4255</v>
      </c>
      <c r="B561" s="12">
        <v>9781869447120</v>
      </c>
      <c r="C561" s="13">
        <v>13.5</v>
      </c>
    </row>
    <row r="562" spans="1:3">
      <c r="A562" s="59" t="s">
        <v>4256</v>
      </c>
      <c r="B562" s="12">
        <v>9781869447052</v>
      </c>
      <c r="C562" s="13">
        <v>13.5</v>
      </c>
    </row>
    <row r="563" spans="1:3">
      <c r="A563" s="59" t="s">
        <v>4257</v>
      </c>
      <c r="B563" s="12">
        <v>9781869447137</v>
      </c>
      <c r="C563" s="13">
        <v>13.5</v>
      </c>
    </row>
    <row r="564" spans="1:3">
      <c r="A564" s="59" t="s">
        <v>4258</v>
      </c>
      <c r="B564" s="12">
        <v>9781869447014</v>
      </c>
      <c r="C564" s="13">
        <v>13.5</v>
      </c>
    </row>
    <row r="565" spans="1:3">
      <c r="A565" s="59" t="s">
        <v>4259</v>
      </c>
      <c r="B565" s="12">
        <v>9781869447144</v>
      </c>
      <c r="C565" s="13">
        <v>13.5</v>
      </c>
    </row>
    <row r="566" spans="1:3">
      <c r="A566" s="59" t="s">
        <v>4260</v>
      </c>
      <c r="B566" s="12">
        <v>9781869447038</v>
      </c>
      <c r="C566" s="13">
        <v>13.5</v>
      </c>
    </row>
    <row r="567" spans="1:3">
      <c r="A567" s="59" t="s">
        <v>4261</v>
      </c>
      <c r="B567" s="12">
        <v>9781869447199</v>
      </c>
      <c r="C567" s="13">
        <v>13.5</v>
      </c>
    </row>
    <row r="568" spans="1:3">
      <c r="A568" s="59" t="s">
        <v>4262</v>
      </c>
      <c r="B568" s="12">
        <v>9781869446468</v>
      </c>
      <c r="C568" s="13">
        <v>13.5</v>
      </c>
    </row>
    <row r="569" spans="1:3">
      <c r="A569" s="59" t="s">
        <v>4263</v>
      </c>
      <c r="B569" s="12">
        <v>9781869447090</v>
      </c>
      <c r="C569" s="13">
        <v>13.5</v>
      </c>
    </row>
    <row r="570" spans="1:3">
      <c r="B570" s="12"/>
    </row>
    <row r="571" spans="1:3">
      <c r="A571" s="91" t="s">
        <v>4264</v>
      </c>
      <c r="B571" s="106"/>
      <c r="C571" s="92"/>
    </row>
    <row r="572" spans="1:3">
      <c r="A572" s="59" t="s">
        <v>4264</v>
      </c>
      <c r="B572" s="12">
        <v>9780731271047</v>
      </c>
      <c r="C572" s="13">
        <v>249.95</v>
      </c>
    </row>
    <row r="573" spans="1:3">
      <c r="A573" s="59" t="s">
        <v>4265</v>
      </c>
      <c r="B573" s="12">
        <v>9781869447595</v>
      </c>
      <c r="C573" s="13">
        <v>13.5</v>
      </c>
    </row>
    <row r="574" spans="1:3">
      <c r="A574" s="59" t="s">
        <v>4266</v>
      </c>
      <c r="B574" s="12">
        <v>9781869447540</v>
      </c>
      <c r="C574" s="13">
        <v>13.5</v>
      </c>
    </row>
    <row r="575" spans="1:3">
      <c r="A575" s="59" t="s">
        <v>4267</v>
      </c>
      <c r="B575" s="12">
        <v>9781442514805</v>
      </c>
      <c r="C575" s="13">
        <v>25.95</v>
      </c>
    </row>
    <row r="576" spans="1:3">
      <c r="A576" s="59" t="s">
        <v>4268</v>
      </c>
      <c r="B576" s="12">
        <v>9781869447502</v>
      </c>
      <c r="C576" s="13">
        <v>13.5</v>
      </c>
    </row>
    <row r="577" spans="1:3">
      <c r="A577" s="59" t="s">
        <v>4269</v>
      </c>
      <c r="B577" s="12">
        <v>9781869447311</v>
      </c>
      <c r="C577" s="13">
        <v>13.5</v>
      </c>
    </row>
    <row r="578" spans="1:3">
      <c r="A578" s="59" t="s">
        <v>4270</v>
      </c>
      <c r="B578" s="12">
        <v>9781869447328</v>
      </c>
      <c r="C578" s="13">
        <v>13.5</v>
      </c>
    </row>
    <row r="579" spans="1:3">
      <c r="A579" s="59" t="s">
        <v>4271</v>
      </c>
      <c r="B579" s="12">
        <v>9781869447410</v>
      </c>
      <c r="C579" s="13">
        <v>13.5</v>
      </c>
    </row>
    <row r="580" spans="1:3">
      <c r="A580" s="59" t="s">
        <v>4272</v>
      </c>
      <c r="B580" s="12">
        <v>9781869447298</v>
      </c>
      <c r="C580" s="13">
        <v>13.5</v>
      </c>
    </row>
    <row r="581" spans="1:3">
      <c r="A581" s="59" t="s">
        <v>4273</v>
      </c>
      <c r="B581" s="12">
        <v>9781869447304</v>
      </c>
      <c r="C581" s="13">
        <v>13.5</v>
      </c>
    </row>
    <row r="582" spans="1:3">
      <c r="A582" s="59" t="s">
        <v>4274</v>
      </c>
      <c r="B582" s="12">
        <v>9781869447236</v>
      </c>
      <c r="C582" s="13">
        <v>13.5</v>
      </c>
    </row>
    <row r="583" spans="1:3">
      <c r="A583" s="59" t="s">
        <v>4275</v>
      </c>
      <c r="B583" s="12">
        <v>9781869447397</v>
      </c>
      <c r="C583" s="13">
        <v>13.5</v>
      </c>
    </row>
    <row r="584" spans="1:3">
      <c r="A584" s="59" t="s">
        <v>4276</v>
      </c>
      <c r="B584" s="12">
        <v>9781869447441</v>
      </c>
      <c r="C584" s="13">
        <v>13.5</v>
      </c>
    </row>
    <row r="585" spans="1:3">
      <c r="A585" s="59" t="s">
        <v>4277</v>
      </c>
      <c r="B585" s="12">
        <v>9781869447274</v>
      </c>
      <c r="C585" s="13">
        <v>13.5</v>
      </c>
    </row>
    <row r="586" spans="1:3">
      <c r="A586" s="59" t="s">
        <v>4278</v>
      </c>
      <c r="B586" s="12">
        <v>9781869447212</v>
      </c>
      <c r="C586" s="13">
        <v>13.5</v>
      </c>
    </row>
    <row r="587" spans="1:3">
      <c r="A587" s="59" t="s">
        <v>4279</v>
      </c>
      <c r="B587" s="12">
        <v>9781869447434</v>
      </c>
      <c r="C587" s="13">
        <v>13.5</v>
      </c>
    </row>
    <row r="588" spans="1:3">
      <c r="A588" s="59" t="s">
        <v>4280</v>
      </c>
      <c r="B588" s="12">
        <v>9781869447250</v>
      </c>
      <c r="C588" s="13">
        <v>13.5</v>
      </c>
    </row>
    <row r="589" spans="1:3">
      <c r="A589" s="59" t="s">
        <v>4281</v>
      </c>
      <c r="B589" s="12">
        <v>9781869447243</v>
      </c>
      <c r="C589" s="13">
        <v>13.5</v>
      </c>
    </row>
    <row r="590" spans="1:3">
      <c r="A590" s="59" t="s">
        <v>4282</v>
      </c>
      <c r="B590" s="12">
        <v>9781869447588</v>
      </c>
      <c r="C590" s="13">
        <v>13.5</v>
      </c>
    </row>
    <row r="591" spans="1:3">
      <c r="A591" s="59" t="s">
        <v>4283</v>
      </c>
      <c r="B591" s="12">
        <v>9781869447458</v>
      </c>
      <c r="C591" s="13">
        <v>13.5</v>
      </c>
    </row>
    <row r="592" spans="1:3">
      <c r="A592" s="59" t="s">
        <v>4284</v>
      </c>
      <c r="B592" s="12">
        <v>9781869447472</v>
      </c>
      <c r="C592" s="13">
        <v>13.5</v>
      </c>
    </row>
    <row r="593" spans="1:3">
      <c r="A593" s="59" t="s">
        <v>4285</v>
      </c>
      <c r="B593" s="12">
        <v>9781869447557</v>
      </c>
      <c r="C593" s="13">
        <v>13.5</v>
      </c>
    </row>
    <row r="594" spans="1:3">
      <c r="A594" s="59" t="s">
        <v>4286</v>
      </c>
      <c r="B594" s="12">
        <v>9781869447564</v>
      </c>
      <c r="C594" s="13">
        <v>13.5</v>
      </c>
    </row>
    <row r="595" spans="1:3">
      <c r="A595" s="59" t="s">
        <v>4287</v>
      </c>
      <c r="B595" s="12">
        <v>9781869447366</v>
      </c>
      <c r="C595" s="13">
        <v>13.5</v>
      </c>
    </row>
    <row r="596" spans="1:3">
      <c r="A596" s="59" t="s">
        <v>4288</v>
      </c>
      <c r="B596" s="12">
        <v>9781869447359</v>
      </c>
      <c r="C596" s="13">
        <v>13.5</v>
      </c>
    </row>
    <row r="597" spans="1:3">
      <c r="A597" s="59" t="s">
        <v>4289</v>
      </c>
      <c r="B597" s="12">
        <v>9781869447489</v>
      </c>
      <c r="C597" s="13">
        <v>13.5</v>
      </c>
    </row>
    <row r="598" spans="1:3">
      <c r="A598" s="59" t="s">
        <v>4290</v>
      </c>
      <c r="B598" s="12">
        <v>9781869447496</v>
      </c>
      <c r="C598" s="13">
        <v>13.5</v>
      </c>
    </row>
    <row r="599" spans="1:3">
      <c r="A599" s="59" t="s">
        <v>4291</v>
      </c>
      <c r="B599" s="12">
        <v>9781869447281</v>
      </c>
      <c r="C599" s="13">
        <v>13.5</v>
      </c>
    </row>
    <row r="600" spans="1:3">
      <c r="A600" s="59" t="s">
        <v>4292</v>
      </c>
      <c r="B600" s="12">
        <v>9781869447205</v>
      </c>
      <c r="C600" s="13">
        <v>13.5</v>
      </c>
    </row>
    <row r="601" spans="1:3">
      <c r="A601" s="59" t="s">
        <v>4293</v>
      </c>
      <c r="B601" s="12">
        <v>9781869447571</v>
      </c>
      <c r="C601" s="13">
        <v>13.5</v>
      </c>
    </row>
    <row r="602" spans="1:3">
      <c r="A602" s="59" t="s">
        <v>4294</v>
      </c>
      <c r="B602" s="12">
        <v>9781869447380</v>
      </c>
      <c r="C602" s="13">
        <v>13.5</v>
      </c>
    </row>
    <row r="603" spans="1:3">
      <c r="A603" s="59" t="s">
        <v>4295</v>
      </c>
      <c r="B603" s="12">
        <v>9781869447427</v>
      </c>
      <c r="C603" s="13">
        <v>13.5</v>
      </c>
    </row>
    <row r="604" spans="1:3">
      <c r="A604" s="59" t="s">
        <v>4296</v>
      </c>
      <c r="B604" s="12">
        <v>9781869447465</v>
      </c>
      <c r="C604" s="13">
        <v>13.5</v>
      </c>
    </row>
    <row r="605" spans="1:3">
      <c r="A605" s="59" t="s">
        <v>4297</v>
      </c>
      <c r="B605" s="12">
        <v>9781869447267</v>
      </c>
      <c r="C605" s="13">
        <v>13.5</v>
      </c>
    </row>
    <row r="606" spans="1:3">
      <c r="A606" s="59" t="s">
        <v>4298</v>
      </c>
      <c r="B606" s="12">
        <v>9781869447342</v>
      </c>
      <c r="C606" s="13">
        <v>13.5</v>
      </c>
    </row>
    <row r="607" spans="1:3">
      <c r="A607" s="59" t="s">
        <v>4299</v>
      </c>
      <c r="B607" s="12">
        <v>9781869447519</v>
      </c>
      <c r="C607" s="13">
        <v>13.5</v>
      </c>
    </row>
    <row r="608" spans="1:3">
      <c r="A608" s="59" t="s">
        <v>4300</v>
      </c>
      <c r="B608" s="12">
        <v>9781869447229</v>
      </c>
      <c r="C608" s="13">
        <v>13.5</v>
      </c>
    </row>
    <row r="609" spans="1:3">
      <c r="A609" s="59" t="s">
        <v>4301</v>
      </c>
      <c r="B609" s="12">
        <v>9781869447533</v>
      </c>
      <c r="C609" s="13">
        <v>13.5</v>
      </c>
    </row>
    <row r="610" spans="1:3">
      <c r="A610" s="59" t="s">
        <v>4302</v>
      </c>
      <c r="B610" s="12">
        <v>9781869447403</v>
      </c>
      <c r="C610" s="13">
        <v>13.5</v>
      </c>
    </row>
    <row r="611" spans="1:3">
      <c r="A611" s="59" t="s">
        <v>4303</v>
      </c>
      <c r="B611" s="12">
        <v>9781869447373</v>
      </c>
      <c r="C611" s="13">
        <v>13.5</v>
      </c>
    </row>
    <row r="612" spans="1:3">
      <c r="A612" s="59" t="s">
        <v>4304</v>
      </c>
      <c r="B612" s="12">
        <v>9781869447335</v>
      </c>
      <c r="C612" s="13">
        <v>13.5</v>
      </c>
    </row>
    <row r="613" spans="1:3">
      <c r="A613" s="59" t="s">
        <v>4305</v>
      </c>
      <c r="B613" s="12">
        <v>9781869447526</v>
      </c>
      <c r="C613" s="13">
        <v>13.5</v>
      </c>
    </row>
    <row r="614" spans="1:3">
      <c r="B614" s="12"/>
    </row>
    <row r="615" spans="1:3">
      <c r="A615" s="94" t="s">
        <v>4306</v>
      </c>
      <c r="B615" s="107"/>
      <c r="C615" s="95"/>
    </row>
    <row r="616" spans="1:3">
      <c r="B616" s="12"/>
    </row>
    <row r="617" spans="1:3">
      <c r="A617" s="91" t="s">
        <v>4307</v>
      </c>
      <c r="B617" s="106">
        <v>9780731271245</v>
      </c>
      <c r="C617" s="92">
        <v>270.95</v>
      </c>
    </row>
    <row r="618" spans="1:3">
      <c r="A618" s="59" t="s">
        <v>4308</v>
      </c>
      <c r="B618" s="12">
        <v>9781869701673</v>
      </c>
      <c r="C618" s="13">
        <v>10.5</v>
      </c>
    </row>
    <row r="619" spans="1:3">
      <c r="A619" s="59" t="s">
        <v>4309</v>
      </c>
      <c r="B619" s="12">
        <v>9781869701635</v>
      </c>
      <c r="C619" s="13">
        <v>10.5</v>
      </c>
    </row>
    <row r="620" spans="1:3">
      <c r="A620" s="59" t="s">
        <v>4310</v>
      </c>
      <c r="B620" s="12">
        <v>9781869701529</v>
      </c>
      <c r="C620" s="13">
        <v>10.5</v>
      </c>
    </row>
    <row r="621" spans="1:3">
      <c r="A621" s="59" t="s">
        <v>4311</v>
      </c>
      <c r="B621" s="12">
        <v>9781869701383</v>
      </c>
      <c r="C621" s="13">
        <v>10.5</v>
      </c>
    </row>
    <row r="622" spans="1:3">
      <c r="A622" s="59" t="s">
        <v>4312</v>
      </c>
      <c r="B622" s="12">
        <v>9781869701444</v>
      </c>
      <c r="C622" s="13">
        <v>10.5</v>
      </c>
    </row>
    <row r="623" spans="1:3">
      <c r="A623" s="59" t="s">
        <v>4313</v>
      </c>
      <c r="B623" s="12">
        <v>9781869701567</v>
      </c>
      <c r="C623" s="13">
        <v>10.5</v>
      </c>
    </row>
    <row r="624" spans="1:3">
      <c r="A624" s="59" t="s">
        <v>4314</v>
      </c>
      <c r="B624" s="12">
        <v>9781869701390</v>
      </c>
      <c r="C624" s="13">
        <v>10.5</v>
      </c>
    </row>
    <row r="625" spans="1:3">
      <c r="A625" s="59" t="s">
        <v>4315</v>
      </c>
      <c r="B625" s="12">
        <v>9781869701406</v>
      </c>
      <c r="C625" s="13">
        <v>10.5</v>
      </c>
    </row>
    <row r="626" spans="1:3">
      <c r="A626" s="59" t="s">
        <v>4316</v>
      </c>
      <c r="B626" s="12">
        <v>9781869701574</v>
      </c>
      <c r="C626" s="13">
        <v>10.5</v>
      </c>
    </row>
    <row r="627" spans="1:3">
      <c r="A627" s="59" t="s">
        <v>4317</v>
      </c>
      <c r="B627" s="12">
        <v>9781869701413</v>
      </c>
      <c r="C627" s="13">
        <v>10.5</v>
      </c>
    </row>
    <row r="628" spans="1:3">
      <c r="A628" s="59" t="s">
        <v>4318</v>
      </c>
      <c r="B628" s="12">
        <v>9781869701451</v>
      </c>
      <c r="C628" s="13">
        <v>10.5</v>
      </c>
    </row>
    <row r="629" spans="1:3">
      <c r="A629" s="59" t="s">
        <v>4319</v>
      </c>
      <c r="B629" s="12">
        <v>9781869701581</v>
      </c>
      <c r="C629" s="13">
        <v>10.5</v>
      </c>
    </row>
    <row r="630" spans="1:3">
      <c r="A630" s="59" t="s">
        <v>4320</v>
      </c>
      <c r="B630" s="12">
        <v>9781869701628</v>
      </c>
      <c r="C630" s="13">
        <v>10.5</v>
      </c>
    </row>
    <row r="631" spans="1:3">
      <c r="A631" s="59" t="s">
        <v>4321</v>
      </c>
      <c r="B631" s="12">
        <v>9781869701642</v>
      </c>
      <c r="C631" s="13">
        <v>10.5</v>
      </c>
    </row>
    <row r="632" spans="1:3">
      <c r="A632" s="59" t="s">
        <v>4322</v>
      </c>
      <c r="B632" s="12">
        <v>9781869701550</v>
      </c>
      <c r="C632" s="13">
        <v>10.5</v>
      </c>
    </row>
    <row r="633" spans="1:3">
      <c r="A633" s="59" t="s">
        <v>4323</v>
      </c>
      <c r="B633" s="12">
        <v>9781869701512</v>
      </c>
      <c r="C633" s="13">
        <v>10.5</v>
      </c>
    </row>
    <row r="634" spans="1:3">
      <c r="A634" s="59" t="s">
        <v>4324</v>
      </c>
      <c r="B634" s="12">
        <v>9781869701659</v>
      </c>
      <c r="C634" s="13">
        <v>10.5</v>
      </c>
    </row>
    <row r="635" spans="1:3">
      <c r="A635" s="59" t="s">
        <v>4325</v>
      </c>
      <c r="B635" s="12">
        <v>9781869701468</v>
      </c>
      <c r="C635" s="13">
        <v>10.5</v>
      </c>
    </row>
    <row r="636" spans="1:3">
      <c r="A636" s="59" t="s">
        <v>4326</v>
      </c>
      <c r="B636" s="12">
        <v>9781869701475</v>
      </c>
      <c r="C636" s="13">
        <v>10.5</v>
      </c>
    </row>
    <row r="637" spans="1:3">
      <c r="A637" s="59" t="s">
        <v>4327</v>
      </c>
      <c r="B637" s="12">
        <v>9781869701611</v>
      </c>
      <c r="C637" s="13">
        <v>10.5</v>
      </c>
    </row>
    <row r="638" spans="1:3">
      <c r="A638" s="59" t="s">
        <v>4328</v>
      </c>
      <c r="B638" s="12">
        <v>9781869701598</v>
      </c>
      <c r="C638" s="13">
        <v>10.5</v>
      </c>
    </row>
    <row r="639" spans="1:3">
      <c r="A639" s="59" t="s">
        <v>4329</v>
      </c>
      <c r="B639" s="12">
        <v>9781869701604</v>
      </c>
      <c r="C639" s="13">
        <v>10.5</v>
      </c>
    </row>
    <row r="640" spans="1:3">
      <c r="A640" s="59" t="s">
        <v>4330</v>
      </c>
      <c r="B640" s="12">
        <v>9781869701536</v>
      </c>
      <c r="C640" s="13">
        <v>10.5</v>
      </c>
    </row>
    <row r="641" spans="1:3">
      <c r="A641" s="59" t="s">
        <v>4331</v>
      </c>
      <c r="B641" s="12">
        <v>9781869701543</v>
      </c>
      <c r="C641" s="13">
        <v>10.5</v>
      </c>
    </row>
    <row r="642" spans="1:3">
      <c r="A642" s="59" t="s">
        <v>4332</v>
      </c>
      <c r="B642" s="12">
        <v>9781869701420</v>
      </c>
      <c r="C642" s="13">
        <v>10.5</v>
      </c>
    </row>
    <row r="643" spans="1:3">
      <c r="A643" s="59" t="s">
        <v>4333</v>
      </c>
      <c r="B643" s="12">
        <v>9781869701666</v>
      </c>
      <c r="C643" s="13">
        <v>10.5</v>
      </c>
    </row>
    <row r="644" spans="1:3">
      <c r="A644" s="59" t="s">
        <v>4334</v>
      </c>
      <c r="B644" s="12">
        <v>9781869701482</v>
      </c>
      <c r="C644" s="13">
        <v>10.5</v>
      </c>
    </row>
    <row r="645" spans="1:3">
      <c r="A645" s="59" t="s">
        <v>4335</v>
      </c>
      <c r="B645" s="12">
        <v>9781869701505</v>
      </c>
      <c r="C645" s="13">
        <v>10.5</v>
      </c>
    </row>
    <row r="646" spans="1:3">
      <c r="A646" s="59" t="s">
        <v>4336</v>
      </c>
      <c r="B646" s="12">
        <v>9781869701437</v>
      </c>
      <c r="C646" s="13">
        <v>10.5</v>
      </c>
    </row>
    <row r="647" spans="1:3">
      <c r="A647" s="59" t="s">
        <v>4337</v>
      </c>
      <c r="B647" s="12">
        <v>9781869701499</v>
      </c>
      <c r="C647" s="13">
        <v>10.5</v>
      </c>
    </row>
    <row r="648" spans="1:3">
      <c r="B648" s="12"/>
    </row>
    <row r="649" spans="1:3">
      <c r="A649" s="91" t="s">
        <v>4338</v>
      </c>
      <c r="B649" s="106">
        <v>9780731271252</v>
      </c>
      <c r="C649" s="92">
        <v>270.95</v>
      </c>
    </row>
    <row r="650" spans="1:3">
      <c r="A650" s="59" t="s">
        <v>4339</v>
      </c>
      <c r="B650" s="12">
        <v>9781869701703</v>
      </c>
      <c r="C650" s="13">
        <v>10.5</v>
      </c>
    </row>
    <row r="651" spans="1:3">
      <c r="A651" s="59" t="s">
        <v>4340</v>
      </c>
      <c r="B651" s="12">
        <v>9781869701697</v>
      </c>
      <c r="C651" s="13">
        <v>10.5</v>
      </c>
    </row>
    <row r="652" spans="1:3">
      <c r="A652" s="59" t="s">
        <v>4341</v>
      </c>
      <c r="B652" s="12">
        <v>9781869701918</v>
      </c>
      <c r="C652" s="13">
        <v>10.5</v>
      </c>
    </row>
    <row r="653" spans="1:3">
      <c r="A653" s="59" t="s">
        <v>4342</v>
      </c>
      <c r="B653" s="12">
        <v>9781869701857</v>
      </c>
      <c r="C653" s="13">
        <v>10.5</v>
      </c>
    </row>
    <row r="654" spans="1:3">
      <c r="A654" s="59" t="s">
        <v>4343</v>
      </c>
      <c r="B654" s="12">
        <v>9781869701796</v>
      </c>
      <c r="C654" s="13">
        <v>10.5</v>
      </c>
    </row>
    <row r="655" spans="1:3">
      <c r="A655" s="59" t="s">
        <v>4344</v>
      </c>
      <c r="B655" s="12">
        <v>9781869701710</v>
      </c>
      <c r="C655" s="13">
        <v>10.5</v>
      </c>
    </row>
    <row r="656" spans="1:3">
      <c r="A656" s="59" t="s">
        <v>4345</v>
      </c>
      <c r="B656" s="12">
        <v>9781869701864</v>
      </c>
      <c r="C656" s="13">
        <v>10.5</v>
      </c>
    </row>
    <row r="657" spans="1:3">
      <c r="A657" s="59" t="s">
        <v>4346</v>
      </c>
      <c r="B657" s="12">
        <v>9781869701802</v>
      </c>
      <c r="C657" s="13">
        <v>10.5</v>
      </c>
    </row>
    <row r="658" spans="1:3">
      <c r="A658" s="59" t="s">
        <v>4347</v>
      </c>
      <c r="B658" s="12">
        <v>9781869701871</v>
      </c>
      <c r="C658" s="13">
        <v>10.5</v>
      </c>
    </row>
    <row r="659" spans="1:3">
      <c r="A659" s="59" t="s">
        <v>4348</v>
      </c>
      <c r="B659" s="12">
        <v>9781869701734</v>
      </c>
      <c r="C659" s="13">
        <v>10.5</v>
      </c>
    </row>
    <row r="660" spans="1:3">
      <c r="A660" s="59" t="s">
        <v>4349</v>
      </c>
      <c r="B660" s="12">
        <v>9781869701741</v>
      </c>
      <c r="C660" s="13">
        <v>10.5</v>
      </c>
    </row>
    <row r="661" spans="1:3">
      <c r="A661" s="59" t="s">
        <v>4350</v>
      </c>
      <c r="B661" s="12">
        <v>9781869701727</v>
      </c>
      <c r="C661" s="13">
        <v>10.5</v>
      </c>
    </row>
    <row r="662" spans="1:3">
      <c r="A662" s="59" t="s">
        <v>4351</v>
      </c>
      <c r="B662" s="12">
        <v>9781869701888</v>
      </c>
      <c r="C662" s="13">
        <v>10.5</v>
      </c>
    </row>
    <row r="663" spans="1:3">
      <c r="A663" s="59" t="s">
        <v>4352</v>
      </c>
      <c r="B663" s="12">
        <v>9781869701758</v>
      </c>
      <c r="C663" s="13">
        <v>10.5</v>
      </c>
    </row>
    <row r="664" spans="1:3">
      <c r="A664" s="59" t="s">
        <v>4353</v>
      </c>
      <c r="B664" s="12">
        <v>9781869701819</v>
      </c>
      <c r="C664" s="13">
        <v>10.5</v>
      </c>
    </row>
    <row r="665" spans="1:3">
      <c r="A665" s="59" t="s">
        <v>4354</v>
      </c>
      <c r="B665" s="12">
        <v>9781869701680</v>
      </c>
      <c r="C665" s="13">
        <v>10.5</v>
      </c>
    </row>
    <row r="666" spans="1:3">
      <c r="A666" s="59" t="s">
        <v>4355</v>
      </c>
      <c r="B666" s="12">
        <v>9781869701833</v>
      </c>
      <c r="C666" s="13">
        <v>10.5</v>
      </c>
    </row>
    <row r="667" spans="1:3">
      <c r="A667" s="59" t="s">
        <v>4356</v>
      </c>
      <c r="B667" s="12">
        <v>9781869701895</v>
      </c>
      <c r="C667" s="13">
        <v>10.5</v>
      </c>
    </row>
    <row r="668" spans="1:3">
      <c r="A668" s="59" t="s">
        <v>4357</v>
      </c>
      <c r="B668" s="12">
        <v>9781869701932</v>
      </c>
      <c r="C668" s="13">
        <v>10.5</v>
      </c>
    </row>
    <row r="669" spans="1:3">
      <c r="A669" s="59" t="s">
        <v>4358</v>
      </c>
      <c r="B669" s="12">
        <v>9781869701949</v>
      </c>
      <c r="C669" s="13">
        <v>10.5</v>
      </c>
    </row>
    <row r="670" spans="1:3">
      <c r="A670" s="59" t="s">
        <v>4359</v>
      </c>
      <c r="B670" s="12">
        <v>9781869701765</v>
      </c>
      <c r="C670" s="13">
        <v>10.5</v>
      </c>
    </row>
    <row r="671" spans="1:3">
      <c r="A671" s="59" t="s">
        <v>4360</v>
      </c>
      <c r="B671" s="12">
        <v>9781869701970</v>
      </c>
      <c r="C671" s="13">
        <v>10.5</v>
      </c>
    </row>
    <row r="672" spans="1:3">
      <c r="A672" s="59" t="s">
        <v>4361</v>
      </c>
      <c r="B672" s="12">
        <v>9781869701826</v>
      </c>
      <c r="C672" s="13">
        <v>10.5</v>
      </c>
    </row>
    <row r="673" spans="1:3">
      <c r="A673" s="59" t="s">
        <v>4362</v>
      </c>
      <c r="B673" s="12">
        <v>9781869701772</v>
      </c>
      <c r="C673" s="13">
        <v>10.5</v>
      </c>
    </row>
    <row r="674" spans="1:3">
      <c r="A674" s="59" t="s">
        <v>4363</v>
      </c>
      <c r="B674" s="12">
        <v>9781869701956</v>
      </c>
      <c r="C674" s="13">
        <v>10.5</v>
      </c>
    </row>
    <row r="675" spans="1:3">
      <c r="A675" s="59" t="s">
        <v>4364</v>
      </c>
      <c r="B675" s="12">
        <v>9781869701925</v>
      </c>
      <c r="C675" s="13">
        <v>10.5</v>
      </c>
    </row>
    <row r="676" spans="1:3">
      <c r="A676" s="59" t="s">
        <v>4365</v>
      </c>
      <c r="B676" s="12">
        <v>9781869701901</v>
      </c>
      <c r="C676" s="13">
        <v>10.5</v>
      </c>
    </row>
    <row r="677" spans="1:3">
      <c r="A677" s="59" t="s">
        <v>4366</v>
      </c>
      <c r="B677" s="12">
        <v>9781869701963</v>
      </c>
      <c r="C677" s="13">
        <v>10.5</v>
      </c>
    </row>
    <row r="678" spans="1:3">
      <c r="A678" s="59" t="s">
        <v>4367</v>
      </c>
      <c r="B678" s="12">
        <v>9781869701789</v>
      </c>
      <c r="C678" s="13">
        <v>10.5</v>
      </c>
    </row>
    <row r="679" spans="1:3">
      <c r="A679" s="59" t="s">
        <v>4368</v>
      </c>
      <c r="B679" s="12">
        <v>9781869701840</v>
      </c>
      <c r="C679" s="13">
        <v>10.5</v>
      </c>
    </row>
    <row r="680" spans="1:3">
      <c r="B680" s="12"/>
    </row>
    <row r="681" spans="1:3">
      <c r="A681" s="94" t="s">
        <v>4369</v>
      </c>
      <c r="B681" s="107"/>
      <c r="C681" s="95"/>
    </row>
    <row r="682" spans="1:3">
      <c r="B682" s="12"/>
    </row>
    <row r="683" spans="1:3">
      <c r="A683" s="91" t="s">
        <v>4370</v>
      </c>
      <c r="B683" s="106"/>
      <c r="C683" s="92"/>
    </row>
    <row r="684" spans="1:3">
      <c r="A684" s="59" t="s">
        <v>4371</v>
      </c>
      <c r="B684" s="12">
        <v>9780731268696</v>
      </c>
      <c r="C684" s="13">
        <v>1498.95</v>
      </c>
    </row>
    <row r="685" spans="1:3">
      <c r="A685" s="59" t="s">
        <v>4372</v>
      </c>
      <c r="B685" s="12">
        <v>9780731230600</v>
      </c>
      <c r="C685" s="13">
        <v>272.95</v>
      </c>
    </row>
    <row r="686" spans="1:3">
      <c r="A686" s="59" t="s">
        <v>4373</v>
      </c>
      <c r="B686" s="12">
        <v>9781869443443</v>
      </c>
      <c r="C686" s="13">
        <v>9.5</v>
      </c>
    </row>
    <row r="687" spans="1:3">
      <c r="A687" s="59" t="s">
        <v>4374</v>
      </c>
      <c r="B687" s="12">
        <v>9781869443474</v>
      </c>
      <c r="C687" s="13">
        <v>9.5</v>
      </c>
    </row>
    <row r="688" spans="1:3">
      <c r="A688" s="59" t="s">
        <v>4375</v>
      </c>
      <c r="B688" s="12">
        <v>9781869443450</v>
      </c>
      <c r="C688" s="13">
        <v>9.5</v>
      </c>
    </row>
    <row r="689" spans="1:3">
      <c r="A689" s="59" t="s">
        <v>4376</v>
      </c>
      <c r="B689" s="12">
        <v>9781869443467</v>
      </c>
      <c r="C689" s="13">
        <v>9.5</v>
      </c>
    </row>
    <row r="690" spans="1:3">
      <c r="A690" s="59" t="s">
        <v>4377</v>
      </c>
      <c r="B690" s="12">
        <v>9781869443726</v>
      </c>
      <c r="C690" s="13">
        <v>9.5</v>
      </c>
    </row>
    <row r="691" spans="1:3">
      <c r="A691" s="59" t="s">
        <v>4378</v>
      </c>
      <c r="B691" s="12">
        <v>9781869443719</v>
      </c>
      <c r="C691" s="13">
        <v>9.5</v>
      </c>
    </row>
    <row r="692" spans="1:3">
      <c r="A692" s="59" t="s">
        <v>4379</v>
      </c>
      <c r="B692" s="12">
        <v>9781869443702</v>
      </c>
      <c r="C692" s="13">
        <v>9.5</v>
      </c>
    </row>
    <row r="693" spans="1:3">
      <c r="A693" s="59" t="s">
        <v>4380</v>
      </c>
      <c r="B693" s="12">
        <v>9781869443641</v>
      </c>
      <c r="C693" s="13">
        <v>9.5</v>
      </c>
    </row>
    <row r="694" spans="1:3">
      <c r="A694" s="59" t="s">
        <v>4381</v>
      </c>
      <c r="B694" s="12">
        <v>9781869443672</v>
      </c>
      <c r="C694" s="13">
        <v>9.5</v>
      </c>
    </row>
    <row r="695" spans="1:3">
      <c r="A695" s="59" t="s">
        <v>4382</v>
      </c>
      <c r="B695" s="12">
        <v>9781869443566</v>
      </c>
      <c r="C695" s="13">
        <v>9.5</v>
      </c>
    </row>
    <row r="696" spans="1:3">
      <c r="A696" s="59" t="s">
        <v>4383</v>
      </c>
      <c r="B696" s="12">
        <v>9781869443573</v>
      </c>
      <c r="C696" s="13">
        <v>9.5</v>
      </c>
    </row>
    <row r="697" spans="1:3">
      <c r="A697" s="59" t="s">
        <v>4384</v>
      </c>
      <c r="B697" s="12">
        <v>9781869443597</v>
      </c>
      <c r="C697" s="13">
        <v>9.5</v>
      </c>
    </row>
    <row r="698" spans="1:3">
      <c r="A698" s="59" t="s">
        <v>4385</v>
      </c>
      <c r="B698" s="12">
        <v>9781869443627</v>
      </c>
      <c r="C698" s="13">
        <v>9.5</v>
      </c>
    </row>
    <row r="699" spans="1:3">
      <c r="A699" s="59" t="s">
        <v>4386</v>
      </c>
      <c r="B699" s="12">
        <v>9781869443634</v>
      </c>
      <c r="C699" s="13">
        <v>9.5</v>
      </c>
    </row>
    <row r="700" spans="1:3">
      <c r="A700" s="59" t="s">
        <v>4387</v>
      </c>
      <c r="B700" s="12">
        <v>9781869443610</v>
      </c>
      <c r="C700" s="13">
        <v>9.5</v>
      </c>
    </row>
    <row r="701" spans="1:3">
      <c r="A701" s="59" t="s">
        <v>4388</v>
      </c>
      <c r="B701" s="12">
        <v>9781869443603</v>
      </c>
      <c r="C701" s="13">
        <v>9.5</v>
      </c>
    </row>
    <row r="702" spans="1:3">
      <c r="A702" s="59" t="s">
        <v>4389</v>
      </c>
      <c r="B702" s="12">
        <v>9781869443658</v>
      </c>
      <c r="C702" s="13">
        <v>9.5</v>
      </c>
    </row>
    <row r="703" spans="1:3">
      <c r="A703" s="59" t="s">
        <v>4390</v>
      </c>
      <c r="B703" s="12">
        <v>9781869443542</v>
      </c>
      <c r="C703" s="13">
        <v>9.5</v>
      </c>
    </row>
    <row r="704" spans="1:3">
      <c r="A704" s="59" t="s">
        <v>4391</v>
      </c>
      <c r="B704" s="12">
        <v>9781869443528</v>
      </c>
      <c r="C704" s="13">
        <v>9.5</v>
      </c>
    </row>
    <row r="705" spans="1:3">
      <c r="A705" s="59" t="s">
        <v>4392</v>
      </c>
      <c r="B705" s="12">
        <v>9781869443535</v>
      </c>
      <c r="C705" s="13">
        <v>9.5</v>
      </c>
    </row>
    <row r="706" spans="1:3">
      <c r="A706" s="59" t="s">
        <v>4393</v>
      </c>
      <c r="B706" s="12">
        <v>9781869443559</v>
      </c>
      <c r="C706" s="13">
        <v>9.5</v>
      </c>
    </row>
    <row r="707" spans="1:3">
      <c r="A707" s="59" t="s">
        <v>4394</v>
      </c>
      <c r="B707" s="12">
        <v>9781869443665</v>
      </c>
      <c r="C707" s="13">
        <v>9.5</v>
      </c>
    </row>
    <row r="708" spans="1:3">
      <c r="A708" s="59" t="s">
        <v>4395</v>
      </c>
      <c r="B708" s="12">
        <v>9781869443580</v>
      </c>
      <c r="C708" s="13">
        <v>9.5</v>
      </c>
    </row>
    <row r="709" spans="1:3">
      <c r="A709" s="59" t="s">
        <v>4396</v>
      </c>
      <c r="B709" s="12">
        <v>9781869443504</v>
      </c>
      <c r="C709" s="13">
        <v>9.5</v>
      </c>
    </row>
    <row r="710" spans="1:3">
      <c r="A710" s="59" t="s">
        <v>4397</v>
      </c>
      <c r="B710" s="12">
        <v>9781869443696</v>
      </c>
      <c r="C710" s="13">
        <v>9.5</v>
      </c>
    </row>
    <row r="711" spans="1:3">
      <c r="A711" s="59" t="s">
        <v>4398</v>
      </c>
      <c r="B711" s="12">
        <v>9781869443498</v>
      </c>
      <c r="C711" s="13">
        <v>9.5</v>
      </c>
    </row>
    <row r="712" spans="1:3">
      <c r="A712" s="59" t="s">
        <v>4399</v>
      </c>
      <c r="B712" s="12">
        <v>9781869443689</v>
      </c>
      <c r="C712" s="13">
        <v>9.5</v>
      </c>
    </row>
    <row r="713" spans="1:3">
      <c r="A713" s="59" t="s">
        <v>4400</v>
      </c>
      <c r="B713" s="12">
        <v>9781869443481</v>
      </c>
      <c r="C713" s="13">
        <v>9.5</v>
      </c>
    </row>
    <row r="714" spans="1:3">
      <c r="A714" s="59" t="s">
        <v>4401</v>
      </c>
      <c r="B714" s="12">
        <v>9781869443511</v>
      </c>
      <c r="C714" s="13">
        <v>9.5</v>
      </c>
    </row>
    <row r="715" spans="1:3">
      <c r="A715" s="59" t="s">
        <v>4402</v>
      </c>
      <c r="B715" s="12">
        <v>9781869443757</v>
      </c>
      <c r="C715" s="13">
        <v>9.5</v>
      </c>
    </row>
    <row r="716" spans="1:3">
      <c r="A716" s="59" t="s">
        <v>4403</v>
      </c>
      <c r="B716" s="12">
        <v>9781869443740</v>
      </c>
      <c r="C716" s="13">
        <v>9.5</v>
      </c>
    </row>
    <row r="717" spans="1:3">
      <c r="A717" s="59" t="s">
        <v>4404</v>
      </c>
      <c r="B717" s="12">
        <v>9781869443733</v>
      </c>
      <c r="C717" s="13">
        <v>9.5</v>
      </c>
    </row>
    <row r="718" spans="1:3">
      <c r="B718" s="12"/>
    </row>
    <row r="719" spans="1:3">
      <c r="A719" s="91" t="s">
        <v>4405</v>
      </c>
      <c r="B719" s="106"/>
      <c r="C719" s="92"/>
    </row>
    <row r="720" spans="1:3">
      <c r="A720" s="59" t="s">
        <v>4406</v>
      </c>
      <c r="B720" s="12">
        <v>9780731268702</v>
      </c>
      <c r="C720" s="13">
        <v>1498.95</v>
      </c>
    </row>
    <row r="721" spans="1:3">
      <c r="A721" s="59" t="s">
        <v>4407</v>
      </c>
      <c r="B721" s="12">
        <v>9780731230617</v>
      </c>
      <c r="C721" s="13">
        <v>272.95</v>
      </c>
    </row>
    <row r="722" spans="1:3">
      <c r="A722" s="59" t="s">
        <v>4408</v>
      </c>
      <c r="B722" s="12">
        <v>9781869443849</v>
      </c>
      <c r="C722" s="13">
        <v>9.5</v>
      </c>
    </row>
    <row r="723" spans="1:3">
      <c r="A723" s="59" t="s">
        <v>4409</v>
      </c>
      <c r="B723" s="12">
        <v>9781869443856</v>
      </c>
      <c r="C723" s="13">
        <v>9.5</v>
      </c>
    </row>
    <row r="724" spans="1:3">
      <c r="A724" s="59" t="s">
        <v>4410</v>
      </c>
      <c r="B724" s="12">
        <v>9781869443771</v>
      </c>
      <c r="C724" s="13">
        <v>9.5</v>
      </c>
    </row>
    <row r="725" spans="1:3">
      <c r="A725" s="59" t="s">
        <v>4411</v>
      </c>
      <c r="B725" s="12">
        <v>9781869444051</v>
      </c>
      <c r="C725" s="13">
        <v>9.5</v>
      </c>
    </row>
    <row r="726" spans="1:3">
      <c r="A726" s="59" t="s">
        <v>4412</v>
      </c>
      <c r="B726" s="12">
        <v>9781869444037</v>
      </c>
      <c r="C726" s="13">
        <v>9.5</v>
      </c>
    </row>
    <row r="727" spans="1:3">
      <c r="A727" s="59" t="s">
        <v>4413</v>
      </c>
      <c r="B727" s="12">
        <v>9781869444020</v>
      </c>
      <c r="C727" s="13">
        <v>9.5</v>
      </c>
    </row>
    <row r="728" spans="1:3">
      <c r="A728" s="59" t="s">
        <v>4414</v>
      </c>
      <c r="B728" s="12">
        <v>9781869444006</v>
      </c>
      <c r="C728" s="13">
        <v>9.5</v>
      </c>
    </row>
    <row r="729" spans="1:3">
      <c r="A729" s="59" t="s">
        <v>4415</v>
      </c>
      <c r="B729" s="12">
        <v>9781869443764</v>
      </c>
      <c r="C729" s="13">
        <v>9.5</v>
      </c>
    </row>
    <row r="730" spans="1:3">
      <c r="A730" s="59" t="s">
        <v>4416</v>
      </c>
      <c r="B730" s="12">
        <v>9781869443887</v>
      </c>
      <c r="C730" s="13">
        <v>9.5</v>
      </c>
    </row>
    <row r="731" spans="1:3">
      <c r="A731" s="59" t="s">
        <v>4417</v>
      </c>
      <c r="B731" s="12">
        <v>9781869443832</v>
      </c>
      <c r="C731" s="13">
        <v>9.5</v>
      </c>
    </row>
    <row r="732" spans="1:3">
      <c r="A732" s="59" t="s">
        <v>4418</v>
      </c>
      <c r="B732" s="12">
        <v>9781869443818</v>
      </c>
      <c r="C732" s="13">
        <v>9.5</v>
      </c>
    </row>
    <row r="733" spans="1:3">
      <c r="A733" s="59" t="s">
        <v>4419</v>
      </c>
      <c r="B733" s="12">
        <v>9781869443962</v>
      </c>
      <c r="C733" s="13">
        <v>9.5</v>
      </c>
    </row>
    <row r="734" spans="1:3">
      <c r="A734" s="59" t="s">
        <v>4420</v>
      </c>
      <c r="B734" s="12">
        <v>9781869443900</v>
      </c>
      <c r="C734" s="13">
        <v>9.5</v>
      </c>
    </row>
    <row r="735" spans="1:3">
      <c r="A735" s="59" t="s">
        <v>4421</v>
      </c>
      <c r="B735" s="12">
        <v>9781869443955</v>
      </c>
      <c r="C735" s="13">
        <v>9.5</v>
      </c>
    </row>
    <row r="736" spans="1:3">
      <c r="A736" s="59" t="s">
        <v>4422</v>
      </c>
      <c r="B736" s="12">
        <v>9781869444013</v>
      </c>
      <c r="C736" s="13">
        <v>9.5</v>
      </c>
    </row>
    <row r="737" spans="1:3">
      <c r="A737" s="59" t="s">
        <v>4423</v>
      </c>
      <c r="B737" s="12">
        <v>9781869443825</v>
      </c>
      <c r="C737" s="13">
        <v>9.5</v>
      </c>
    </row>
    <row r="738" spans="1:3">
      <c r="A738" s="59" t="s">
        <v>4424</v>
      </c>
      <c r="B738" s="12">
        <v>9781869443870</v>
      </c>
      <c r="C738" s="13">
        <v>9.5</v>
      </c>
    </row>
    <row r="739" spans="1:3">
      <c r="A739" s="59" t="s">
        <v>4425</v>
      </c>
      <c r="B739" s="12">
        <v>9781869443931</v>
      </c>
      <c r="C739" s="13">
        <v>9.5</v>
      </c>
    </row>
    <row r="740" spans="1:3">
      <c r="A740" s="59" t="s">
        <v>4426</v>
      </c>
      <c r="B740" s="12">
        <v>9781869443917</v>
      </c>
      <c r="C740" s="13">
        <v>9.5</v>
      </c>
    </row>
    <row r="741" spans="1:3">
      <c r="A741" s="59" t="s">
        <v>4427</v>
      </c>
      <c r="B741" s="12">
        <v>9781869443788</v>
      </c>
      <c r="C741" s="13">
        <v>9.5</v>
      </c>
    </row>
    <row r="742" spans="1:3">
      <c r="A742" s="59" t="s">
        <v>4428</v>
      </c>
      <c r="B742" s="12">
        <v>9781869443948</v>
      </c>
      <c r="C742" s="13">
        <v>9.5</v>
      </c>
    </row>
    <row r="743" spans="1:3">
      <c r="A743" s="59" t="s">
        <v>4429</v>
      </c>
      <c r="B743" s="12">
        <v>9781869443924</v>
      </c>
      <c r="C743" s="13">
        <v>9.5</v>
      </c>
    </row>
    <row r="744" spans="1:3">
      <c r="A744" s="59" t="s">
        <v>4430</v>
      </c>
      <c r="B744" s="12">
        <v>9781869443795</v>
      </c>
      <c r="C744" s="13">
        <v>9.5</v>
      </c>
    </row>
    <row r="745" spans="1:3">
      <c r="A745" s="59" t="s">
        <v>4431</v>
      </c>
      <c r="B745" s="12">
        <v>9781869443863</v>
      </c>
      <c r="C745" s="13">
        <v>9.5</v>
      </c>
    </row>
    <row r="746" spans="1:3">
      <c r="A746" s="59" t="s">
        <v>4432</v>
      </c>
      <c r="B746" s="12">
        <v>9781869444075</v>
      </c>
      <c r="C746" s="13">
        <v>9.5</v>
      </c>
    </row>
    <row r="747" spans="1:3">
      <c r="A747" s="59" t="s">
        <v>4433</v>
      </c>
      <c r="B747" s="12">
        <v>9781869443801</v>
      </c>
      <c r="C747" s="13">
        <v>9.5</v>
      </c>
    </row>
    <row r="748" spans="1:3">
      <c r="A748" s="59" t="s">
        <v>4434</v>
      </c>
      <c r="B748" s="12">
        <v>9781869444044</v>
      </c>
      <c r="C748" s="13">
        <v>9.5</v>
      </c>
    </row>
    <row r="749" spans="1:3">
      <c r="A749" s="59" t="s">
        <v>4435</v>
      </c>
      <c r="B749" s="12">
        <v>9781869443986</v>
      </c>
      <c r="C749" s="13">
        <v>9.5</v>
      </c>
    </row>
    <row r="750" spans="1:3">
      <c r="A750" s="59" t="s">
        <v>4436</v>
      </c>
      <c r="B750" s="12">
        <v>9781869443894</v>
      </c>
      <c r="C750" s="13">
        <v>9.5</v>
      </c>
    </row>
    <row r="751" spans="1:3">
      <c r="A751" s="59" t="s">
        <v>4437</v>
      </c>
      <c r="B751" s="12">
        <v>9781869443993</v>
      </c>
      <c r="C751" s="13">
        <v>9.5</v>
      </c>
    </row>
    <row r="752" spans="1:3">
      <c r="A752" s="59" t="s">
        <v>4438</v>
      </c>
      <c r="B752" s="12">
        <v>9781869443979</v>
      </c>
      <c r="C752" s="13">
        <v>9.5</v>
      </c>
    </row>
    <row r="753" spans="1:3">
      <c r="A753" s="59" t="s">
        <v>4439</v>
      </c>
      <c r="B753" s="12">
        <v>9781869444068</v>
      </c>
      <c r="C753" s="13">
        <v>9.5</v>
      </c>
    </row>
    <row r="754" spans="1:3">
      <c r="B754" s="12"/>
    </row>
    <row r="755" spans="1:3">
      <c r="A755" s="91" t="s">
        <v>4440</v>
      </c>
      <c r="B755" s="106"/>
      <c r="C755" s="92"/>
    </row>
    <row r="756" spans="1:3">
      <c r="A756" s="11" t="s">
        <v>4441</v>
      </c>
      <c r="B756" s="12">
        <v>9780731269150</v>
      </c>
      <c r="C756" s="13">
        <v>1498.95</v>
      </c>
    </row>
    <row r="757" spans="1:3">
      <c r="A757" s="11" t="s">
        <v>4442</v>
      </c>
      <c r="B757" s="12">
        <v>9780731269143</v>
      </c>
      <c r="C757" s="13">
        <v>272.95</v>
      </c>
    </row>
    <row r="758" spans="1:3">
      <c r="A758" s="11" t="s">
        <v>4443</v>
      </c>
      <c r="B758" s="12">
        <v>9781869446925</v>
      </c>
      <c r="C758" s="13">
        <v>9.5</v>
      </c>
    </row>
    <row r="759" spans="1:3">
      <c r="A759" s="11" t="s">
        <v>4444</v>
      </c>
      <c r="B759" s="12">
        <v>9781869446727</v>
      </c>
      <c r="C759" s="13">
        <v>9.5</v>
      </c>
    </row>
    <row r="760" spans="1:3">
      <c r="A760" s="11" t="s">
        <v>4445</v>
      </c>
      <c r="B760" s="12">
        <v>9781869446734</v>
      </c>
      <c r="C760" s="13">
        <v>9.5</v>
      </c>
    </row>
    <row r="761" spans="1:3">
      <c r="A761" s="11" t="s">
        <v>4446</v>
      </c>
      <c r="B761" s="12">
        <v>9781869446994</v>
      </c>
      <c r="C761" s="13">
        <v>9.5</v>
      </c>
    </row>
    <row r="762" spans="1:3">
      <c r="A762" s="11" t="s">
        <v>4447</v>
      </c>
      <c r="B762" s="12">
        <v>9781869446901</v>
      </c>
      <c r="C762" s="13">
        <v>9.5</v>
      </c>
    </row>
    <row r="763" spans="1:3">
      <c r="A763" s="11" t="s">
        <v>4448</v>
      </c>
      <c r="B763" s="12">
        <v>9781869446949</v>
      </c>
      <c r="C763" s="13">
        <v>9.5</v>
      </c>
    </row>
    <row r="764" spans="1:3">
      <c r="A764" s="11" t="s">
        <v>4449</v>
      </c>
      <c r="B764" s="12">
        <v>9781869446864</v>
      </c>
      <c r="C764" s="13">
        <v>9.5</v>
      </c>
    </row>
    <row r="765" spans="1:3">
      <c r="A765" s="11" t="s">
        <v>4450</v>
      </c>
      <c r="B765" s="12">
        <v>9781869446765</v>
      </c>
      <c r="C765" s="13">
        <v>9.5</v>
      </c>
    </row>
    <row r="766" spans="1:3">
      <c r="A766" s="11" t="s">
        <v>4451</v>
      </c>
      <c r="B766" s="12">
        <v>9781869446772</v>
      </c>
      <c r="C766" s="13">
        <v>9.5</v>
      </c>
    </row>
    <row r="767" spans="1:3">
      <c r="A767" s="11" t="s">
        <v>4452</v>
      </c>
      <c r="B767" s="12">
        <v>9781869446697</v>
      </c>
      <c r="C767" s="13">
        <v>9.5</v>
      </c>
    </row>
    <row r="768" spans="1:3">
      <c r="A768" s="11" t="s">
        <v>4453</v>
      </c>
      <c r="B768" s="12">
        <v>9781869446932</v>
      </c>
      <c r="C768" s="13">
        <v>9.5</v>
      </c>
    </row>
    <row r="769" spans="1:3">
      <c r="A769" s="11" t="s">
        <v>4454</v>
      </c>
      <c r="B769" s="12">
        <v>9781869446833</v>
      </c>
      <c r="C769" s="13">
        <v>9.5</v>
      </c>
    </row>
    <row r="770" spans="1:3">
      <c r="A770" s="11" t="s">
        <v>4455</v>
      </c>
      <c r="B770" s="12">
        <v>9781869446741</v>
      </c>
      <c r="C770" s="13">
        <v>9.5</v>
      </c>
    </row>
    <row r="771" spans="1:3">
      <c r="A771" s="11" t="s">
        <v>4456</v>
      </c>
      <c r="B771" s="12">
        <v>9781869446970</v>
      </c>
      <c r="C771" s="13">
        <v>9.5</v>
      </c>
    </row>
    <row r="772" spans="1:3">
      <c r="A772" s="11" t="s">
        <v>4457</v>
      </c>
      <c r="B772" s="12">
        <v>9781869446826</v>
      </c>
      <c r="C772" s="13">
        <v>9.5</v>
      </c>
    </row>
    <row r="773" spans="1:3">
      <c r="A773" s="11" t="s">
        <v>4458</v>
      </c>
      <c r="B773" s="12">
        <v>9781869446895</v>
      </c>
      <c r="C773" s="13">
        <v>9.5</v>
      </c>
    </row>
    <row r="774" spans="1:3">
      <c r="A774" s="11" t="s">
        <v>4459</v>
      </c>
      <c r="B774" s="12">
        <v>9781869446840</v>
      </c>
      <c r="C774" s="13">
        <v>9.5</v>
      </c>
    </row>
    <row r="775" spans="1:3">
      <c r="A775" s="11" t="s">
        <v>4460</v>
      </c>
      <c r="B775" s="12">
        <v>9781869446871</v>
      </c>
      <c r="C775" s="13">
        <v>9.5</v>
      </c>
    </row>
    <row r="776" spans="1:3">
      <c r="A776" s="11" t="s">
        <v>4461</v>
      </c>
      <c r="B776" s="12">
        <v>9781869446789</v>
      </c>
      <c r="C776" s="13">
        <v>9.5</v>
      </c>
    </row>
    <row r="777" spans="1:3">
      <c r="A777" s="11" t="s">
        <v>4462</v>
      </c>
      <c r="B777" s="12">
        <v>9781869446888</v>
      </c>
      <c r="C777" s="13">
        <v>9.5</v>
      </c>
    </row>
    <row r="778" spans="1:3">
      <c r="A778" s="11" t="s">
        <v>4463</v>
      </c>
      <c r="B778" s="12">
        <v>9781869446710</v>
      </c>
      <c r="C778" s="13">
        <v>9.5</v>
      </c>
    </row>
    <row r="779" spans="1:3">
      <c r="A779" s="11" t="s">
        <v>4464</v>
      </c>
      <c r="B779" s="12">
        <v>9781869446987</v>
      </c>
      <c r="C779" s="13">
        <v>9.5</v>
      </c>
    </row>
    <row r="780" spans="1:3">
      <c r="A780" s="11" t="s">
        <v>4465</v>
      </c>
      <c r="B780" s="12">
        <v>9781869446758</v>
      </c>
      <c r="C780" s="13">
        <v>9.5</v>
      </c>
    </row>
    <row r="781" spans="1:3">
      <c r="A781" s="11" t="s">
        <v>4466</v>
      </c>
      <c r="B781" s="12">
        <v>9781869446802</v>
      </c>
      <c r="C781" s="13">
        <v>9.5</v>
      </c>
    </row>
    <row r="782" spans="1:3">
      <c r="A782" s="11" t="s">
        <v>4467</v>
      </c>
      <c r="B782" s="12">
        <v>9781869446796</v>
      </c>
      <c r="C782" s="13">
        <v>9.5</v>
      </c>
    </row>
    <row r="783" spans="1:3">
      <c r="A783" s="11" t="s">
        <v>4468</v>
      </c>
      <c r="B783" s="12">
        <v>9781869446963</v>
      </c>
      <c r="C783" s="13">
        <v>9.5</v>
      </c>
    </row>
    <row r="784" spans="1:3">
      <c r="A784" s="11" t="s">
        <v>4469</v>
      </c>
      <c r="B784" s="12">
        <v>9781869446918</v>
      </c>
      <c r="C784" s="13">
        <v>9.5</v>
      </c>
    </row>
    <row r="785" spans="1:5">
      <c r="A785" s="11" t="s">
        <v>4470</v>
      </c>
      <c r="B785" s="12">
        <v>9781869446956</v>
      </c>
      <c r="C785" s="13">
        <v>9.5</v>
      </c>
    </row>
    <row r="786" spans="1:5">
      <c r="A786" s="11" t="s">
        <v>4471</v>
      </c>
      <c r="B786" s="12">
        <v>9781869446703</v>
      </c>
      <c r="C786" s="13">
        <v>9.5</v>
      </c>
    </row>
    <row r="787" spans="1:5">
      <c r="A787" s="11" t="s">
        <v>4472</v>
      </c>
      <c r="B787" s="12">
        <v>9781869446857</v>
      </c>
      <c r="C787" s="13">
        <v>9.5</v>
      </c>
    </row>
    <row r="788" spans="1:5">
      <c r="A788" s="11" t="s">
        <v>4473</v>
      </c>
      <c r="B788" s="12">
        <v>9781869446819</v>
      </c>
      <c r="C788" s="13">
        <v>9.5</v>
      </c>
    </row>
    <row r="789" spans="1:5">
      <c r="A789" s="11" t="s">
        <v>4474</v>
      </c>
      <c r="B789" s="12">
        <v>9781869446680</v>
      </c>
      <c r="C789" s="13">
        <v>9.5</v>
      </c>
    </row>
    <row r="790" spans="1:5">
      <c r="B790" s="12"/>
    </row>
    <row r="791" spans="1:5">
      <c r="A791" s="94" t="s">
        <v>4475</v>
      </c>
      <c r="B791" s="107"/>
      <c r="C791" s="95"/>
      <c r="D791" s="96"/>
    </row>
    <row r="792" spans="1:5">
      <c r="B792" s="12"/>
    </row>
    <row r="793" spans="1:5">
      <c r="A793" s="91" t="s">
        <v>4476</v>
      </c>
      <c r="B793" s="106"/>
      <c r="C793" s="92"/>
      <c r="D793" s="93"/>
    </row>
    <row r="794" spans="1:5">
      <c r="A794" s="11" t="s">
        <v>4477</v>
      </c>
      <c r="B794" s="12">
        <v>9780731270217</v>
      </c>
      <c r="C794" s="13">
        <v>2223.9499999999998</v>
      </c>
    </row>
    <row r="795" spans="1:5">
      <c r="A795" s="11" t="s">
        <v>4478</v>
      </c>
      <c r="B795" s="12">
        <v>9781442518049</v>
      </c>
      <c r="C795" s="13">
        <v>31.25</v>
      </c>
      <c r="E795" s="124" t="s">
        <v>1135</v>
      </c>
    </row>
    <row r="796" spans="1:5">
      <c r="A796" s="11" t="s">
        <v>4479</v>
      </c>
      <c r="B796" s="12">
        <v>9781869447748</v>
      </c>
      <c r="C796" s="13">
        <v>14.5</v>
      </c>
    </row>
    <row r="797" spans="1:5">
      <c r="A797" s="11" t="s">
        <v>4480</v>
      </c>
      <c r="B797" s="12">
        <v>9781869447908</v>
      </c>
      <c r="C797" s="13">
        <v>14.5</v>
      </c>
    </row>
    <row r="798" spans="1:5">
      <c r="A798" s="11" t="s">
        <v>4481</v>
      </c>
      <c r="B798" s="12">
        <v>9781869447878</v>
      </c>
      <c r="C798" s="13">
        <v>14.5</v>
      </c>
    </row>
    <row r="799" spans="1:5">
      <c r="A799" s="11" t="s">
        <v>4482</v>
      </c>
      <c r="B799" s="12">
        <v>9781869447885</v>
      </c>
      <c r="C799" s="13">
        <v>14.5</v>
      </c>
    </row>
    <row r="800" spans="1:5">
      <c r="A800" s="11" t="s">
        <v>4483</v>
      </c>
      <c r="B800" s="12">
        <v>9781869447755</v>
      </c>
      <c r="C800" s="13">
        <v>14.5</v>
      </c>
    </row>
    <row r="801" spans="1:3">
      <c r="A801" s="11" t="s">
        <v>4484</v>
      </c>
      <c r="B801" s="12">
        <v>9781869447922</v>
      </c>
      <c r="C801" s="13">
        <v>14.5</v>
      </c>
    </row>
    <row r="802" spans="1:3">
      <c r="A802" s="11" t="s">
        <v>4485</v>
      </c>
      <c r="B802" s="12">
        <v>9781869447830</v>
      </c>
      <c r="C802" s="13">
        <v>14.5</v>
      </c>
    </row>
    <row r="803" spans="1:3">
      <c r="A803" s="11" t="s">
        <v>4486</v>
      </c>
      <c r="B803" s="12">
        <v>9781869447854</v>
      </c>
      <c r="C803" s="13">
        <v>14.5</v>
      </c>
    </row>
    <row r="804" spans="1:3">
      <c r="A804" s="11" t="s">
        <v>4487</v>
      </c>
      <c r="B804" s="12">
        <v>9781869447861</v>
      </c>
      <c r="C804" s="13">
        <v>14.5</v>
      </c>
    </row>
    <row r="805" spans="1:3">
      <c r="A805" s="11" t="s">
        <v>4488</v>
      </c>
      <c r="B805" s="12">
        <v>9781869447847</v>
      </c>
      <c r="C805" s="13">
        <v>14.5</v>
      </c>
    </row>
    <row r="806" spans="1:3">
      <c r="A806" s="11" t="s">
        <v>4489</v>
      </c>
      <c r="B806" s="12">
        <v>9781869447939</v>
      </c>
      <c r="C806" s="13">
        <v>14.5</v>
      </c>
    </row>
    <row r="807" spans="1:3">
      <c r="A807" s="11" t="s">
        <v>4490</v>
      </c>
      <c r="B807" s="12">
        <v>9781869447816</v>
      </c>
      <c r="C807" s="13">
        <v>14.5</v>
      </c>
    </row>
    <row r="808" spans="1:3">
      <c r="A808" s="11" t="s">
        <v>4491</v>
      </c>
      <c r="B808" s="12">
        <v>9781869447892</v>
      </c>
      <c r="C808" s="13">
        <v>14.5</v>
      </c>
    </row>
    <row r="809" spans="1:3">
      <c r="A809" s="11" t="s">
        <v>4492</v>
      </c>
      <c r="B809" s="12">
        <v>9781869447809</v>
      </c>
      <c r="C809" s="13">
        <v>14.5</v>
      </c>
    </row>
    <row r="810" spans="1:3">
      <c r="A810" s="11" t="s">
        <v>4493</v>
      </c>
      <c r="B810" s="12">
        <v>9781869447724</v>
      </c>
      <c r="C810" s="13">
        <v>14.5</v>
      </c>
    </row>
    <row r="811" spans="1:3">
      <c r="A811" s="11" t="s">
        <v>4494</v>
      </c>
      <c r="B811" s="12">
        <v>9781869447762</v>
      </c>
      <c r="C811" s="13">
        <v>14.5</v>
      </c>
    </row>
    <row r="812" spans="1:3">
      <c r="A812" s="11" t="s">
        <v>4495</v>
      </c>
      <c r="B812" s="12">
        <v>9781869447717</v>
      </c>
      <c r="C812" s="13">
        <v>14.5</v>
      </c>
    </row>
    <row r="813" spans="1:3">
      <c r="A813" s="11" t="s">
        <v>4496</v>
      </c>
      <c r="B813" s="12">
        <v>9781869447700</v>
      </c>
      <c r="C813" s="13">
        <v>14.5</v>
      </c>
    </row>
    <row r="814" spans="1:3">
      <c r="A814" s="11" t="s">
        <v>4497</v>
      </c>
      <c r="B814" s="12">
        <v>9781869447823</v>
      </c>
      <c r="C814" s="13">
        <v>14.5</v>
      </c>
    </row>
    <row r="815" spans="1:3">
      <c r="A815" s="11" t="s">
        <v>4498</v>
      </c>
      <c r="B815" s="12">
        <v>9781869447793</v>
      </c>
      <c r="C815" s="13">
        <v>14.5</v>
      </c>
    </row>
    <row r="816" spans="1:3">
      <c r="A816" s="11" t="s">
        <v>4499</v>
      </c>
      <c r="B816" s="12">
        <v>9781869447779</v>
      </c>
      <c r="C816" s="13">
        <v>14.5</v>
      </c>
    </row>
    <row r="817" spans="1:3">
      <c r="A817" s="11" t="s">
        <v>4500</v>
      </c>
      <c r="B817" s="12">
        <v>9781869447786</v>
      </c>
      <c r="C817" s="13">
        <v>14.5</v>
      </c>
    </row>
    <row r="818" spans="1:3">
      <c r="A818" s="11" t="s">
        <v>4501</v>
      </c>
      <c r="B818" s="12">
        <v>9781869447915</v>
      </c>
      <c r="C818" s="13">
        <v>14.5</v>
      </c>
    </row>
    <row r="819" spans="1:3">
      <c r="A819" s="11" t="s">
        <v>4502</v>
      </c>
      <c r="B819" s="12">
        <v>9781869447731</v>
      </c>
      <c r="C819" s="13">
        <v>14.5</v>
      </c>
    </row>
    <row r="820" spans="1:3">
      <c r="B820" s="12"/>
    </row>
    <row r="821" spans="1:3">
      <c r="A821" s="91" t="s">
        <v>4503</v>
      </c>
      <c r="B821" s="106"/>
      <c r="C821" s="92"/>
    </row>
    <row r="822" spans="1:3">
      <c r="A822" s="11" t="s">
        <v>4504</v>
      </c>
      <c r="B822" s="12">
        <v>9780731270231</v>
      </c>
      <c r="C822" s="13">
        <v>2223.9499999999998</v>
      </c>
    </row>
    <row r="823" spans="1:3">
      <c r="A823" s="11" t="s">
        <v>4505</v>
      </c>
      <c r="B823" s="12">
        <v>9780731270231</v>
      </c>
      <c r="C823" s="13">
        <v>31.25</v>
      </c>
    </row>
    <row r="824" spans="1:3">
      <c r="A824" s="11" t="s">
        <v>4506</v>
      </c>
      <c r="B824" s="12">
        <v>9781869445270</v>
      </c>
      <c r="C824" s="13">
        <v>14.5</v>
      </c>
    </row>
    <row r="825" spans="1:3">
      <c r="A825" s="11" t="s">
        <v>4507</v>
      </c>
      <c r="B825" s="12">
        <v>9781869445171</v>
      </c>
      <c r="C825" s="13">
        <v>14.5</v>
      </c>
    </row>
    <row r="826" spans="1:3">
      <c r="A826" s="11" t="s">
        <v>4508</v>
      </c>
      <c r="B826" s="12">
        <v>9781869445072</v>
      </c>
      <c r="C826" s="13">
        <v>14.5</v>
      </c>
    </row>
    <row r="827" spans="1:3">
      <c r="A827" s="11" t="s">
        <v>4509</v>
      </c>
      <c r="B827" s="12">
        <v>9781869445188</v>
      </c>
      <c r="C827" s="13">
        <v>14.5</v>
      </c>
    </row>
    <row r="828" spans="1:3">
      <c r="A828" s="11" t="s">
        <v>4510</v>
      </c>
      <c r="B828" s="12">
        <v>9781869445256</v>
      </c>
      <c r="C828" s="13">
        <v>14.5</v>
      </c>
    </row>
    <row r="829" spans="1:3">
      <c r="A829" s="11" t="s">
        <v>4511</v>
      </c>
      <c r="B829" s="12">
        <v>9781869445164</v>
      </c>
      <c r="C829" s="13">
        <v>14.5</v>
      </c>
    </row>
    <row r="830" spans="1:3">
      <c r="A830" s="11" t="s">
        <v>4512</v>
      </c>
      <c r="B830" s="12">
        <v>9781869445096</v>
      </c>
      <c r="C830" s="13">
        <v>14.5</v>
      </c>
    </row>
    <row r="831" spans="1:3">
      <c r="A831" s="11" t="s">
        <v>4513</v>
      </c>
      <c r="B831" s="12">
        <v>9781869445294</v>
      </c>
      <c r="C831" s="13">
        <v>14.5</v>
      </c>
    </row>
    <row r="832" spans="1:3">
      <c r="A832" s="11" t="s">
        <v>4514</v>
      </c>
      <c r="B832" s="12">
        <v>9781869445263</v>
      </c>
      <c r="C832" s="13">
        <v>14.5</v>
      </c>
    </row>
    <row r="833" spans="1:3">
      <c r="A833" s="11" t="s">
        <v>4515</v>
      </c>
      <c r="B833" s="12">
        <v>9781869445287</v>
      </c>
      <c r="C833" s="13">
        <v>14.5</v>
      </c>
    </row>
    <row r="834" spans="1:3">
      <c r="A834" s="11" t="s">
        <v>4516</v>
      </c>
      <c r="B834" s="12">
        <v>9781869445065</v>
      </c>
      <c r="C834" s="13">
        <v>14.5</v>
      </c>
    </row>
    <row r="835" spans="1:3">
      <c r="A835" s="11" t="s">
        <v>4517</v>
      </c>
      <c r="B835" s="12">
        <v>9781869445140</v>
      </c>
      <c r="C835" s="13">
        <v>14.5</v>
      </c>
    </row>
    <row r="836" spans="1:3">
      <c r="A836" s="11" t="s">
        <v>4518</v>
      </c>
      <c r="B836" s="12">
        <v>9781869445126</v>
      </c>
      <c r="C836" s="13">
        <v>14.5</v>
      </c>
    </row>
    <row r="837" spans="1:3">
      <c r="A837" s="11" t="s">
        <v>4519</v>
      </c>
      <c r="B837" s="12">
        <v>9781869445232</v>
      </c>
      <c r="C837" s="13">
        <v>14.5</v>
      </c>
    </row>
    <row r="838" spans="1:3">
      <c r="A838" s="11" t="s">
        <v>4520</v>
      </c>
      <c r="B838" s="12">
        <v>9781869445195</v>
      </c>
      <c r="C838" s="13">
        <v>14.5</v>
      </c>
    </row>
    <row r="839" spans="1:3">
      <c r="A839" s="11" t="s">
        <v>4521</v>
      </c>
      <c r="B839" s="12">
        <v>9781869445249</v>
      </c>
      <c r="C839" s="13">
        <v>14.5</v>
      </c>
    </row>
    <row r="840" spans="1:3">
      <c r="A840" s="11" t="s">
        <v>4522</v>
      </c>
      <c r="B840" s="12">
        <v>9781869445218</v>
      </c>
      <c r="C840" s="13">
        <v>14.5</v>
      </c>
    </row>
    <row r="841" spans="1:3">
      <c r="A841" s="11" t="s">
        <v>4523</v>
      </c>
      <c r="B841" s="12">
        <v>9781869445133</v>
      </c>
      <c r="C841" s="13">
        <v>14.5</v>
      </c>
    </row>
    <row r="842" spans="1:3">
      <c r="A842" s="11" t="s">
        <v>4524</v>
      </c>
      <c r="B842" s="12">
        <v>9781869445225</v>
      </c>
      <c r="C842" s="13">
        <v>14.5</v>
      </c>
    </row>
    <row r="843" spans="1:3">
      <c r="A843" s="11" t="s">
        <v>4525</v>
      </c>
      <c r="B843" s="12">
        <v>9781869445089</v>
      </c>
      <c r="C843" s="13">
        <v>14.5</v>
      </c>
    </row>
    <row r="844" spans="1:3">
      <c r="A844" s="11" t="s">
        <v>4526</v>
      </c>
      <c r="B844" s="12">
        <v>9781869445102</v>
      </c>
      <c r="C844" s="13">
        <v>14.5</v>
      </c>
    </row>
    <row r="845" spans="1:3">
      <c r="A845" s="11" t="s">
        <v>4527</v>
      </c>
      <c r="B845" s="12">
        <v>9781869445201</v>
      </c>
      <c r="C845" s="13">
        <v>14.5</v>
      </c>
    </row>
    <row r="846" spans="1:3">
      <c r="A846" s="11" t="s">
        <v>4528</v>
      </c>
      <c r="B846" s="12">
        <v>9781869445157</v>
      </c>
      <c r="C846" s="13">
        <v>14.5</v>
      </c>
    </row>
    <row r="847" spans="1:3">
      <c r="A847" s="11" t="s">
        <v>4529</v>
      </c>
      <c r="B847" s="12">
        <v>9781869445119</v>
      </c>
      <c r="C847" s="13">
        <v>14.5</v>
      </c>
    </row>
    <row r="849" spans="1:3">
      <c r="A849" s="91" t="s">
        <v>4530</v>
      </c>
      <c r="B849" s="106"/>
      <c r="C849" s="92"/>
    </row>
    <row r="850" spans="1:3">
      <c r="A850" s="11" t="s">
        <v>4531</v>
      </c>
      <c r="B850" s="12">
        <v>9780731271597</v>
      </c>
      <c r="C850" s="13">
        <v>2223.9499999999998</v>
      </c>
    </row>
    <row r="851" spans="1:3">
      <c r="A851" s="11" t="s">
        <v>4532</v>
      </c>
      <c r="B851" s="12">
        <v>9780731271597</v>
      </c>
      <c r="C851" s="13">
        <v>31.25</v>
      </c>
    </row>
    <row r="852" spans="1:3">
      <c r="A852" s="11" t="s">
        <v>4533</v>
      </c>
      <c r="B852" s="12">
        <v>9781869703844</v>
      </c>
      <c r="C852" s="13">
        <v>14.5</v>
      </c>
    </row>
    <row r="853" spans="1:3">
      <c r="A853" s="11" t="s">
        <v>4534</v>
      </c>
      <c r="B853" s="12">
        <v>9781869703677</v>
      </c>
      <c r="C853" s="13">
        <v>14.5</v>
      </c>
    </row>
    <row r="854" spans="1:3">
      <c r="A854" s="11" t="s">
        <v>4535</v>
      </c>
      <c r="B854" s="12">
        <v>9781869703790</v>
      </c>
      <c r="C854" s="13">
        <v>14.5</v>
      </c>
    </row>
    <row r="855" spans="1:3">
      <c r="A855" s="11" t="s">
        <v>4536</v>
      </c>
      <c r="B855" s="12">
        <v>9781869703868</v>
      </c>
      <c r="C855" s="13">
        <v>14.5</v>
      </c>
    </row>
    <row r="856" spans="1:3">
      <c r="A856" s="11" t="s">
        <v>4537</v>
      </c>
      <c r="B856" s="12">
        <v>9781869703851</v>
      </c>
      <c r="C856" s="13">
        <v>14.5</v>
      </c>
    </row>
    <row r="857" spans="1:3">
      <c r="A857" s="11" t="s">
        <v>4538</v>
      </c>
      <c r="B857" s="12">
        <v>9781869703837</v>
      </c>
      <c r="C857" s="13">
        <v>14.5</v>
      </c>
    </row>
    <row r="858" spans="1:3">
      <c r="A858" s="11" t="s">
        <v>4539</v>
      </c>
      <c r="B858" s="12">
        <v>9781869703721</v>
      </c>
      <c r="C858" s="13">
        <v>14.5</v>
      </c>
    </row>
    <row r="859" spans="1:3">
      <c r="A859" s="11" t="s">
        <v>4540</v>
      </c>
      <c r="B859" s="12">
        <v>9781869703776</v>
      </c>
      <c r="C859" s="13">
        <v>14.5</v>
      </c>
    </row>
    <row r="860" spans="1:3">
      <c r="A860" s="11" t="s">
        <v>4541</v>
      </c>
      <c r="B860" s="12">
        <v>9781869703875</v>
      </c>
      <c r="C860" s="13">
        <v>14.5</v>
      </c>
    </row>
    <row r="861" spans="1:3">
      <c r="A861" s="11" t="s">
        <v>4542</v>
      </c>
      <c r="B861" s="12">
        <v>9781869703813</v>
      </c>
      <c r="C861" s="13">
        <v>14.5</v>
      </c>
    </row>
    <row r="862" spans="1:3">
      <c r="A862" s="11" t="s">
        <v>4543</v>
      </c>
      <c r="B862" s="12">
        <v>9781869703660</v>
      </c>
      <c r="C862" s="13">
        <v>14.5</v>
      </c>
    </row>
    <row r="863" spans="1:3">
      <c r="A863" s="11" t="s">
        <v>4544</v>
      </c>
      <c r="B863" s="12">
        <v>9781869703691</v>
      </c>
      <c r="C863" s="13">
        <v>14.5</v>
      </c>
    </row>
    <row r="864" spans="1:3">
      <c r="A864" s="11" t="s">
        <v>4545</v>
      </c>
      <c r="B864" s="12">
        <v>9781869703783</v>
      </c>
      <c r="C864" s="13">
        <v>14.5</v>
      </c>
    </row>
    <row r="865" spans="1:5">
      <c r="A865" s="11" t="s">
        <v>4546</v>
      </c>
      <c r="B865" s="12">
        <v>9781869703820</v>
      </c>
      <c r="C865" s="13">
        <v>14.5</v>
      </c>
    </row>
    <row r="866" spans="1:5">
      <c r="A866" s="11" t="s">
        <v>4547</v>
      </c>
      <c r="B866" s="12">
        <v>9781869703646</v>
      </c>
      <c r="C866" s="13">
        <v>14.5</v>
      </c>
    </row>
    <row r="867" spans="1:5">
      <c r="A867" s="11" t="s">
        <v>4548</v>
      </c>
      <c r="B867" s="12">
        <v>9781869703738</v>
      </c>
      <c r="C867" s="13">
        <v>14.5</v>
      </c>
    </row>
    <row r="868" spans="1:5">
      <c r="A868" s="11" t="s">
        <v>4549</v>
      </c>
      <c r="B868" s="12">
        <v>9781869703806</v>
      </c>
      <c r="C868" s="13">
        <v>14.5</v>
      </c>
    </row>
    <row r="869" spans="1:5">
      <c r="A869" s="11" t="s">
        <v>4550</v>
      </c>
      <c r="B869" s="12">
        <v>9781869703745</v>
      </c>
      <c r="C869" s="13">
        <v>14.5</v>
      </c>
    </row>
    <row r="870" spans="1:5">
      <c r="A870" s="11" t="s">
        <v>4551</v>
      </c>
      <c r="B870" s="12">
        <v>9781869703707</v>
      </c>
      <c r="C870" s="13">
        <v>14.5</v>
      </c>
    </row>
    <row r="871" spans="1:5">
      <c r="A871" s="11" t="s">
        <v>4552</v>
      </c>
      <c r="B871" s="12">
        <v>9781869703752</v>
      </c>
      <c r="C871" s="13">
        <v>14.5</v>
      </c>
    </row>
    <row r="872" spans="1:5">
      <c r="A872" s="11" t="s">
        <v>4553</v>
      </c>
      <c r="B872" s="12">
        <v>9781869703684</v>
      </c>
      <c r="C872" s="13">
        <v>14.5</v>
      </c>
    </row>
    <row r="873" spans="1:5">
      <c r="A873" s="11" t="s">
        <v>4554</v>
      </c>
      <c r="B873" s="12">
        <v>9781869703653</v>
      </c>
      <c r="C873" s="13">
        <v>14.5</v>
      </c>
    </row>
    <row r="874" spans="1:5">
      <c r="A874" s="11" t="s">
        <v>4555</v>
      </c>
      <c r="B874" s="12">
        <v>9781869703714</v>
      </c>
      <c r="C874" s="13">
        <v>14.5</v>
      </c>
    </row>
    <row r="875" spans="1:5">
      <c r="A875" s="11" t="s">
        <v>4556</v>
      </c>
      <c r="B875" s="12">
        <v>9781869703769</v>
      </c>
      <c r="C875" s="13">
        <v>14.5</v>
      </c>
    </row>
    <row r="876" spans="1:5">
      <c r="B876" s="12"/>
    </row>
    <row r="877" spans="1:5">
      <c r="A877" s="91" t="s">
        <v>4557</v>
      </c>
      <c r="B877" s="106"/>
      <c r="C877" s="92"/>
      <c r="D877" s="93"/>
    </row>
    <row r="878" spans="1:5">
      <c r="A878" s="11" t="s">
        <v>4558</v>
      </c>
      <c r="B878" s="12">
        <v>9780655711834</v>
      </c>
      <c r="C878" s="13">
        <v>2369.9499999999998</v>
      </c>
      <c r="D878" s="24"/>
      <c r="E878" s="124" t="s">
        <v>1135</v>
      </c>
    </row>
    <row r="879" spans="1:5">
      <c r="A879" s="11" t="s">
        <v>4559</v>
      </c>
      <c r="B879" s="12">
        <v>9781869706531</v>
      </c>
      <c r="C879" s="13">
        <v>51.95</v>
      </c>
    </row>
    <row r="880" spans="1:5">
      <c r="A880" s="11" t="s">
        <v>4560</v>
      </c>
      <c r="B880" s="12">
        <v>9781869706067</v>
      </c>
      <c r="C880" s="13">
        <v>16.75</v>
      </c>
    </row>
    <row r="881" spans="1:3">
      <c r="A881" s="11" t="s">
        <v>4561</v>
      </c>
      <c r="B881" s="12">
        <v>9781869706586</v>
      </c>
      <c r="C881" s="13">
        <v>16.75</v>
      </c>
    </row>
    <row r="882" spans="1:3">
      <c r="A882" s="11" t="s">
        <v>4562</v>
      </c>
      <c r="B882" s="12">
        <v>9781869706135</v>
      </c>
      <c r="C882" s="13">
        <v>16.75</v>
      </c>
    </row>
    <row r="883" spans="1:3">
      <c r="A883" s="11" t="s">
        <v>4563</v>
      </c>
      <c r="B883" s="12">
        <v>9781869706104</v>
      </c>
      <c r="C883" s="13">
        <v>16.75</v>
      </c>
    </row>
    <row r="884" spans="1:3">
      <c r="A884" s="11" t="s">
        <v>4564</v>
      </c>
      <c r="B884" s="12">
        <v>9781869706074</v>
      </c>
      <c r="C884" s="13">
        <v>16.75</v>
      </c>
    </row>
    <row r="885" spans="1:3">
      <c r="A885" s="11" t="s">
        <v>4565</v>
      </c>
      <c r="B885" s="12">
        <v>9781869706593</v>
      </c>
      <c r="C885" s="13">
        <v>16.75</v>
      </c>
    </row>
    <row r="886" spans="1:3">
      <c r="A886" s="11" t="s">
        <v>4566</v>
      </c>
      <c r="B886" s="12">
        <v>9781442509962</v>
      </c>
      <c r="C886" s="13">
        <v>16.75</v>
      </c>
    </row>
    <row r="887" spans="1:3">
      <c r="A887" s="11" t="s">
        <v>4567</v>
      </c>
      <c r="B887" s="12">
        <v>9781869706128</v>
      </c>
      <c r="C887" s="13">
        <v>16.75</v>
      </c>
    </row>
    <row r="888" spans="1:3">
      <c r="A888" s="11" t="s">
        <v>4568</v>
      </c>
      <c r="B888" s="12">
        <v>9781869706029</v>
      </c>
      <c r="C888" s="13">
        <v>16.75</v>
      </c>
    </row>
    <row r="889" spans="1:3">
      <c r="A889" s="11" t="s">
        <v>4569</v>
      </c>
      <c r="B889" s="12">
        <v>9781869706609</v>
      </c>
      <c r="C889" s="13">
        <v>16.75</v>
      </c>
    </row>
    <row r="890" spans="1:3">
      <c r="A890" s="11" t="s">
        <v>4570</v>
      </c>
      <c r="B890" s="12">
        <v>9781869706098</v>
      </c>
      <c r="C890" s="13">
        <v>16.75</v>
      </c>
    </row>
    <row r="891" spans="1:3">
      <c r="A891" s="11" t="s">
        <v>4571</v>
      </c>
      <c r="B891" s="12">
        <v>9781869706647</v>
      </c>
      <c r="C891" s="13">
        <v>16.75</v>
      </c>
    </row>
    <row r="892" spans="1:3">
      <c r="A892" s="11" t="s">
        <v>4572</v>
      </c>
      <c r="B892" s="12">
        <v>9781869706081</v>
      </c>
      <c r="C892" s="13">
        <v>16.75</v>
      </c>
    </row>
    <row r="893" spans="1:3">
      <c r="A893" s="11" t="s">
        <v>4573</v>
      </c>
      <c r="B893" s="12">
        <v>9781869706630</v>
      </c>
      <c r="C893" s="13">
        <v>16.75</v>
      </c>
    </row>
    <row r="894" spans="1:3">
      <c r="A894" s="11" t="s">
        <v>4574</v>
      </c>
      <c r="B894" s="12">
        <v>9781869706111</v>
      </c>
      <c r="C894" s="13">
        <v>16.75</v>
      </c>
    </row>
    <row r="895" spans="1:3">
      <c r="A895" s="11" t="s">
        <v>4575</v>
      </c>
      <c r="B895" s="12">
        <v>9781869706579</v>
      </c>
      <c r="C895" s="13">
        <v>16.75</v>
      </c>
    </row>
    <row r="896" spans="1:3">
      <c r="A896" s="11" t="s">
        <v>4576</v>
      </c>
      <c r="B896" s="12">
        <v>9781869706616</v>
      </c>
      <c r="C896" s="13">
        <v>16.75</v>
      </c>
    </row>
    <row r="897" spans="1:3">
      <c r="A897" s="11" t="s">
        <v>4577</v>
      </c>
      <c r="B897" s="12">
        <v>9781869706050</v>
      </c>
      <c r="C897" s="13">
        <v>16.75</v>
      </c>
    </row>
    <row r="898" spans="1:3">
      <c r="A898" s="11" t="s">
        <v>4578</v>
      </c>
      <c r="B898" s="12">
        <v>9781869706548</v>
      </c>
      <c r="C898" s="13">
        <v>16.75</v>
      </c>
    </row>
    <row r="899" spans="1:3">
      <c r="A899" s="11" t="s">
        <v>4579</v>
      </c>
      <c r="B899" s="12">
        <v>9781869706395</v>
      </c>
      <c r="C899" s="13">
        <v>16.75</v>
      </c>
    </row>
    <row r="900" spans="1:3">
      <c r="A900" s="11" t="s">
        <v>4580</v>
      </c>
      <c r="B900" s="12">
        <v>9781869706036</v>
      </c>
      <c r="C900" s="13">
        <v>16.75</v>
      </c>
    </row>
    <row r="901" spans="1:3">
      <c r="A901" s="11" t="s">
        <v>4581</v>
      </c>
      <c r="B901" s="12">
        <v>9781869706623</v>
      </c>
      <c r="C901" s="13">
        <v>16.75</v>
      </c>
    </row>
    <row r="902" spans="1:3">
      <c r="B902" s="12"/>
    </row>
    <row r="903" spans="1:3">
      <c r="A903" s="94" t="s">
        <v>4582</v>
      </c>
      <c r="B903" s="107"/>
      <c r="C903" s="95"/>
    </row>
    <row r="904" spans="1:3">
      <c r="B904" s="12"/>
    </row>
    <row r="905" spans="1:3">
      <c r="A905" s="11" t="s">
        <v>4583</v>
      </c>
      <c r="B905" s="12">
        <v>9781869700652</v>
      </c>
      <c r="C905" s="13">
        <v>10.5</v>
      </c>
    </row>
    <row r="906" spans="1:3">
      <c r="A906" s="11" t="s">
        <v>4584</v>
      </c>
      <c r="B906" s="12">
        <v>9781442519817</v>
      </c>
      <c r="C906" s="13">
        <v>278.95</v>
      </c>
    </row>
    <row r="907" spans="1:3">
      <c r="A907" s="11" t="s">
        <v>4585</v>
      </c>
      <c r="B907" s="12">
        <v>9781442519824</v>
      </c>
      <c r="C907" s="13">
        <v>278.95</v>
      </c>
    </row>
    <row r="908" spans="1:3">
      <c r="B908" s="12"/>
    </row>
    <row r="909" spans="1:3">
      <c r="A909" s="94" t="s">
        <v>4586</v>
      </c>
      <c r="B909" s="107"/>
      <c r="C909" s="95"/>
    </row>
    <row r="910" spans="1:3">
      <c r="B910" s="12"/>
    </row>
    <row r="911" spans="1:3">
      <c r="A911" s="11" t="s">
        <v>4587</v>
      </c>
      <c r="B911" s="12">
        <v>9780731234400</v>
      </c>
      <c r="C911" s="13">
        <v>49.95</v>
      </c>
    </row>
    <row r="912" spans="1:3">
      <c r="A912" s="11" t="s">
        <v>4588</v>
      </c>
      <c r="B912" s="12">
        <v>9780731234394</v>
      </c>
      <c r="C912" s="13">
        <v>49.95</v>
      </c>
    </row>
    <row r="913" spans="1:3">
      <c r="A913" s="11" t="s">
        <v>4589</v>
      </c>
      <c r="B913" s="12">
        <v>9780731234417</v>
      </c>
      <c r="C913" s="13">
        <v>55.95</v>
      </c>
    </row>
  </sheetData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D5197-6303-42F0-BAD8-8FB8364EC98B}">
  <sheetPr>
    <tabColor rgb="FFFF9999"/>
  </sheetPr>
  <dimension ref="A1:C9"/>
  <sheetViews>
    <sheetView workbookViewId="0">
      <selection activeCell="B23" sqref="B23"/>
    </sheetView>
  </sheetViews>
  <sheetFormatPr defaultRowHeight="15"/>
  <cols>
    <col min="1" max="1" width="63.85546875" style="11" customWidth="1"/>
    <col min="2" max="2" width="26.7109375" style="11" customWidth="1"/>
    <col min="3" max="3" width="16.5703125" style="14" customWidth="1"/>
    <col min="4" max="16384" width="9.140625" style="11"/>
  </cols>
  <sheetData>
    <row r="1" spans="1:3">
      <c r="A1" s="30" t="s">
        <v>62</v>
      </c>
      <c r="B1" s="30" t="s">
        <v>4590</v>
      </c>
      <c r="C1" s="30"/>
    </row>
    <row r="3" spans="1:3" s="36" customFormat="1">
      <c r="A3" s="39" t="s">
        <v>63</v>
      </c>
      <c r="B3" s="40" t="s">
        <v>64</v>
      </c>
      <c r="C3" s="52" t="s">
        <v>65</v>
      </c>
    </row>
    <row r="4" spans="1:3">
      <c r="A4" s="11" t="s">
        <v>4591</v>
      </c>
      <c r="B4" s="12">
        <v>9781480745193</v>
      </c>
      <c r="C4" s="75">
        <v>1403.95</v>
      </c>
    </row>
    <row r="5" spans="1:3">
      <c r="A5" s="11" t="s">
        <v>4592</v>
      </c>
      <c r="B5" s="12">
        <v>9781480745582</v>
      </c>
      <c r="C5" s="75">
        <v>1403.95</v>
      </c>
    </row>
    <row r="6" spans="1:3">
      <c r="A6" s="11" t="s">
        <v>4593</v>
      </c>
      <c r="B6" s="12">
        <v>9781480745971</v>
      </c>
      <c r="C6" s="75">
        <v>1507.95</v>
      </c>
    </row>
    <row r="7" spans="1:3">
      <c r="A7" s="11" t="s">
        <v>4594</v>
      </c>
      <c r="B7" s="12">
        <v>9781480746367</v>
      </c>
      <c r="C7" s="75">
        <v>1507.95</v>
      </c>
    </row>
    <row r="8" spans="1:3">
      <c r="A8" s="11" t="s">
        <v>4595</v>
      </c>
      <c r="B8" s="12">
        <v>9781480746756</v>
      </c>
      <c r="C8" s="75">
        <v>1507.95</v>
      </c>
    </row>
    <row r="9" spans="1:3">
      <c r="A9" s="11" t="s">
        <v>4596</v>
      </c>
      <c r="B9" s="12">
        <v>9781480747142</v>
      </c>
      <c r="C9" s="75">
        <v>1507.95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630EA-7E91-40A7-AD27-8ADD3604D0A7}">
  <sheetPr>
    <tabColor rgb="FF0AA8A3"/>
  </sheetPr>
  <dimension ref="A1:D19"/>
  <sheetViews>
    <sheetView topLeftCell="A11" workbookViewId="0">
      <selection activeCell="C20" sqref="C20"/>
    </sheetView>
  </sheetViews>
  <sheetFormatPr defaultRowHeight="15"/>
  <cols>
    <col min="1" max="1" width="70.7109375" style="11" customWidth="1"/>
    <col min="2" max="2" width="26.7109375" style="11" customWidth="1"/>
    <col min="3" max="3" width="10.7109375" style="13" customWidth="1"/>
    <col min="4" max="4" width="4.7109375" style="13" customWidth="1"/>
    <col min="5" max="16384" width="9.140625" style="11"/>
  </cols>
  <sheetData>
    <row r="1" spans="1:3" s="35" customFormat="1">
      <c r="A1" s="42" t="s">
        <v>62</v>
      </c>
      <c r="B1" s="42" t="s">
        <v>20</v>
      </c>
      <c r="C1" s="38"/>
    </row>
    <row r="3" spans="1:3" s="36" customFormat="1">
      <c r="A3" s="43" t="s">
        <v>63</v>
      </c>
      <c r="B3" s="44" t="s">
        <v>64</v>
      </c>
      <c r="C3" s="46" t="s">
        <v>65</v>
      </c>
    </row>
    <row r="4" spans="1:3">
      <c r="A4" s="11" t="s">
        <v>82</v>
      </c>
      <c r="B4" s="12">
        <v>9780655796978</v>
      </c>
      <c r="C4" s="13">
        <v>1091.99</v>
      </c>
    </row>
    <row r="5" spans="1:3">
      <c r="B5" s="12"/>
    </row>
    <row r="6" spans="1:3">
      <c r="A6" s="32" t="s">
        <v>83</v>
      </c>
      <c r="B6" s="33"/>
      <c r="C6" s="31"/>
    </row>
    <row r="7" spans="1:3">
      <c r="A7" s="11" t="s">
        <v>84</v>
      </c>
      <c r="B7" s="12">
        <v>9781488618741</v>
      </c>
      <c r="C7" s="13">
        <v>135.4</v>
      </c>
    </row>
    <row r="8" spans="1:3">
      <c r="A8" s="11" t="s">
        <v>85</v>
      </c>
      <c r="B8" s="12">
        <v>9781488663239</v>
      </c>
      <c r="C8" s="13">
        <v>79.75</v>
      </c>
    </row>
    <row r="10" spans="1:3">
      <c r="A10" s="32" t="s">
        <v>86</v>
      </c>
      <c r="B10" s="33"/>
      <c r="C10" s="31"/>
    </row>
    <row r="11" spans="1:3">
      <c r="A11" s="11" t="s">
        <v>87</v>
      </c>
      <c r="B11" s="12">
        <v>9781488618734</v>
      </c>
      <c r="C11" s="13">
        <v>135.4</v>
      </c>
    </row>
    <row r="12" spans="1:3">
      <c r="A12" s="11" t="s">
        <v>88</v>
      </c>
      <c r="B12" s="12">
        <v>9781488663246</v>
      </c>
      <c r="C12" s="13">
        <v>79.75</v>
      </c>
    </row>
    <row r="14" spans="1:3">
      <c r="A14" s="32" t="s">
        <v>89</v>
      </c>
      <c r="B14" s="33"/>
      <c r="C14" s="31"/>
    </row>
    <row r="15" spans="1:3">
      <c r="A15" s="11" t="s">
        <v>90</v>
      </c>
      <c r="B15" s="12">
        <v>9781488618727</v>
      </c>
      <c r="C15" s="13">
        <v>135.4</v>
      </c>
    </row>
    <row r="16" spans="1:3">
      <c r="A16" s="11" t="s">
        <v>91</v>
      </c>
      <c r="B16" s="12">
        <v>9781488663222</v>
      </c>
      <c r="C16" s="13">
        <v>79.75</v>
      </c>
    </row>
    <row r="18" spans="1:3">
      <c r="A18" s="32" t="s">
        <v>92</v>
      </c>
      <c r="B18" s="33"/>
      <c r="C18" s="31"/>
    </row>
    <row r="19" spans="1:3">
      <c r="A19" s="11" t="s">
        <v>93</v>
      </c>
      <c r="B19" s="12">
        <v>9781442520097</v>
      </c>
      <c r="C19" s="13">
        <v>92.35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B61D4-B48D-40CA-881D-70D90F9FB206}">
  <sheetPr>
    <tabColor rgb="FF018A3F"/>
  </sheetPr>
  <dimension ref="A1:D99"/>
  <sheetViews>
    <sheetView topLeftCell="A84" workbookViewId="0">
      <selection activeCell="B99" sqref="B99"/>
    </sheetView>
  </sheetViews>
  <sheetFormatPr defaultRowHeight="15"/>
  <cols>
    <col min="1" max="1" width="60.7109375" style="11" customWidth="1"/>
    <col min="2" max="2" width="26.7109375" style="11" customWidth="1"/>
    <col min="3" max="3" width="10" style="13" customWidth="1"/>
    <col min="4" max="4" width="17.7109375" style="14" customWidth="1"/>
    <col min="5" max="16384" width="9.140625" style="11"/>
  </cols>
  <sheetData>
    <row r="1" spans="1:3">
      <c r="A1" s="30" t="s">
        <v>62</v>
      </c>
      <c r="B1" s="30" t="s">
        <v>52</v>
      </c>
      <c r="C1" s="63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30" t="s">
        <v>4597</v>
      </c>
      <c r="B5" s="30"/>
      <c r="C5" s="63"/>
    </row>
    <row r="7" spans="1:3">
      <c r="A7" s="32" t="s">
        <v>4598</v>
      </c>
      <c r="B7" s="32"/>
      <c r="C7" s="31"/>
    </row>
    <row r="8" spans="1:3">
      <c r="A8" s="11" t="s">
        <v>4599</v>
      </c>
      <c r="B8" s="12">
        <v>9781488621758</v>
      </c>
      <c r="C8" s="13">
        <v>22.95</v>
      </c>
    </row>
    <row r="9" spans="1:3">
      <c r="A9" s="11" t="s">
        <v>4600</v>
      </c>
      <c r="B9" s="12">
        <v>9781488621789</v>
      </c>
      <c r="C9" s="13">
        <v>22.95</v>
      </c>
    </row>
    <row r="10" spans="1:3">
      <c r="A10" s="11" t="s">
        <v>4601</v>
      </c>
      <c r="B10" s="12">
        <v>9781488621819</v>
      </c>
      <c r="C10" s="13">
        <v>22.95</v>
      </c>
    </row>
    <row r="11" spans="1:3">
      <c r="A11" s="11" t="s">
        <v>4602</v>
      </c>
      <c r="B11" s="12">
        <v>9781488621840</v>
      </c>
      <c r="C11" s="13">
        <v>22.95</v>
      </c>
    </row>
    <row r="12" spans="1:3">
      <c r="A12" s="11" t="s">
        <v>4603</v>
      </c>
      <c r="B12" s="12">
        <v>9781488621871</v>
      </c>
      <c r="C12" s="13">
        <v>22.95</v>
      </c>
    </row>
    <row r="13" spans="1:3">
      <c r="A13" s="11" t="s">
        <v>4604</v>
      </c>
      <c r="B13" s="12">
        <v>9781488621901</v>
      </c>
      <c r="C13" s="13">
        <v>22.95</v>
      </c>
    </row>
    <row r="14" spans="1:3">
      <c r="A14" s="11" t="s">
        <v>4605</v>
      </c>
      <c r="B14" s="12">
        <v>9781488621932</v>
      </c>
      <c r="C14" s="13">
        <v>22.95</v>
      </c>
    </row>
    <row r="16" spans="1:3">
      <c r="A16" s="32" t="s">
        <v>4606</v>
      </c>
      <c r="B16" s="32"/>
      <c r="C16" s="31"/>
    </row>
    <row r="17" spans="1:4">
      <c r="A17" s="11" t="s">
        <v>4607</v>
      </c>
      <c r="B17" s="12">
        <v>9781488621772</v>
      </c>
      <c r="C17" s="13">
        <v>16.75</v>
      </c>
    </row>
    <row r="18" spans="1:4">
      <c r="A18" s="11" t="s">
        <v>4608</v>
      </c>
      <c r="B18" s="12">
        <v>9781488621802</v>
      </c>
      <c r="C18" s="13">
        <v>16.75</v>
      </c>
    </row>
    <row r="19" spans="1:4">
      <c r="A19" s="11" t="s">
        <v>4609</v>
      </c>
      <c r="B19" s="12">
        <v>9781488621833</v>
      </c>
      <c r="C19" s="13">
        <v>16.75</v>
      </c>
    </row>
    <row r="20" spans="1:4">
      <c r="A20" s="11" t="s">
        <v>4610</v>
      </c>
      <c r="B20" s="12">
        <v>9781488621864</v>
      </c>
      <c r="C20" s="13">
        <v>16.75</v>
      </c>
    </row>
    <row r="21" spans="1:4">
      <c r="A21" s="11" t="s">
        <v>4611</v>
      </c>
      <c r="B21" s="12">
        <v>9781488621895</v>
      </c>
      <c r="C21" s="13">
        <v>16.75</v>
      </c>
    </row>
    <row r="22" spans="1:4">
      <c r="A22" s="11" t="s">
        <v>4612</v>
      </c>
      <c r="B22" s="12">
        <v>9781488621925</v>
      </c>
      <c r="C22" s="13">
        <v>16.75</v>
      </c>
    </row>
    <row r="24" spans="1:4">
      <c r="A24" s="32" t="s">
        <v>4613</v>
      </c>
      <c r="B24" s="32"/>
      <c r="C24" s="31"/>
    </row>
    <row r="25" spans="1:4">
      <c r="A25" s="11" t="s">
        <v>4614</v>
      </c>
      <c r="B25" s="12">
        <v>9781488621765</v>
      </c>
      <c r="C25" s="13">
        <v>82.25</v>
      </c>
    </row>
    <row r="26" spans="1:4">
      <c r="A26" s="11" t="s">
        <v>4615</v>
      </c>
      <c r="B26" s="12">
        <v>9781488621796</v>
      </c>
      <c r="C26" s="13">
        <v>82.25</v>
      </c>
    </row>
    <row r="27" spans="1:4">
      <c r="A27" s="11" t="s">
        <v>4616</v>
      </c>
      <c r="B27" s="12">
        <v>9781488621826</v>
      </c>
      <c r="C27" s="13">
        <v>82.25</v>
      </c>
    </row>
    <row r="28" spans="1:4">
      <c r="A28" s="11" t="s">
        <v>4617</v>
      </c>
      <c r="B28" s="12">
        <v>9781488621857</v>
      </c>
      <c r="C28" s="13">
        <v>82.25</v>
      </c>
    </row>
    <row r="29" spans="1:4">
      <c r="A29" s="11" t="s">
        <v>4618</v>
      </c>
      <c r="B29" s="12">
        <v>9781488621888</v>
      </c>
      <c r="C29" s="13">
        <v>82.25</v>
      </c>
    </row>
    <row r="30" spans="1:4">
      <c r="A30" s="11" t="s">
        <v>4619</v>
      </c>
      <c r="B30" s="12">
        <v>9781488621918</v>
      </c>
      <c r="C30" s="13">
        <v>82.25</v>
      </c>
    </row>
    <row r="31" spans="1:4">
      <c r="A31" s="11" t="s">
        <v>4620</v>
      </c>
      <c r="B31" s="12">
        <v>9781488621949</v>
      </c>
      <c r="C31" s="13">
        <v>82.25</v>
      </c>
      <c r="D31" s="11"/>
    </row>
    <row r="33" spans="1:4">
      <c r="A33" s="30" t="s">
        <v>4621</v>
      </c>
      <c r="B33" s="30"/>
      <c r="C33" s="63"/>
      <c r="D33" s="11"/>
    </row>
    <row r="34" spans="1:4">
      <c r="D34" s="11"/>
    </row>
    <row r="35" spans="1:4">
      <c r="A35" s="32" t="s">
        <v>4622</v>
      </c>
      <c r="B35" s="32"/>
      <c r="C35" s="31"/>
      <c r="D35" s="11"/>
    </row>
    <row r="36" spans="1:4">
      <c r="A36" s="11" t="s">
        <v>4623</v>
      </c>
      <c r="B36" s="12">
        <v>9780655708742</v>
      </c>
      <c r="C36" s="13">
        <v>24.95</v>
      </c>
      <c r="D36" s="11"/>
    </row>
    <row r="37" spans="1:4">
      <c r="A37" s="11" t="s">
        <v>4624</v>
      </c>
      <c r="B37" s="12">
        <v>9780655708759</v>
      </c>
      <c r="C37" s="13">
        <v>24.95</v>
      </c>
      <c r="D37" s="11"/>
    </row>
    <row r="38" spans="1:4">
      <c r="A38" s="11" t="s">
        <v>4625</v>
      </c>
      <c r="B38" s="255">
        <v>9780655708766</v>
      </c>
      <c r="C38" s="13">
        <v>24.95</v>
      </c>
      <c r="D38" s="11"/>
    </row>
    <row r="39" spans="1:4">
      <c r="A39" s="11" t="s">
        <v>4626</v>
      </c>
      <c r="B39" s="12">
        <v>9780655708773</v>
      </c>
      <c r="C39" s="13">
        <v>24.95</v>
      </c>
      <c r="D39" s="11"/>
    </row>
    <row r="40" spans="1:4">
      <c r="A40" s="11" t="s">
        <v>4627</v>
      </c>
      <c r="B40" s="12">
        <v>9780655708780</v>
      </c>
      <c r="C40" s="13">
        <v>24.95</v>
      </c>
      <c r="D40" s="11"/>
    </row>
    <row r="41" spans="1:4">
      <c r="A41" s="11" t="s">
        <v>4628</v>
      </c>
      <c r="B41" s="12">
        <v>9780655708797</v>
      </c>
      <c r="C41" s="13">
        <v>24.95</v>
      </c>
      <c r="D41" s="11"/>
    </row>
    <row r="42" spans="1:4">
      <c r="A42" s="11" t="s">
        <v>4629</v>
      </c>
      <c r="B42" s="12">
        <v>9780655708803</v>
      </c>
      <c r="C42" s="13">
        <v>24.95</v>
      </c>
      <c r="D42" s="11"/>
    </row>
    <row r="43" spans="1:4">
      <c r="D43" s="11"/>
    </row>
    <row r="44" spans="1:4">
      <c r="A44" s="32" t="s">
        <v>4630</v>
      </c>
      <c r="B44" s="32"/>
      <c r="C44" s="31"/>
      <c r="D44" s="11"/>
    </row>
    <row r="45" spans="1:4">
      <c r="A45" s="11" t="s">
        <v>4631</v>
      </c>
      <c r="B45" s="12">
        <v>9780655708810</v>
      </c>
      <c r="C45" s="13">
        <v>19.95</v>
      </c>
      <c r="D45" s="11"/>
    </row>
    <row r="46" spans="1:4">
      <c r="A46" s="11" t="s">
        <v>4632</v>
      </c>
      <c r="B46" s="12">
        <v>9780655708827</v>
      </c>
      <c r="C46" s="13">
        <v>19.95</v>
      </c>
      <c r="D46" s="11"/>
    </row>
    <row r="47" spans="1:4">
      <c r="A47" s="11" t="s">
        <v>4633</v>
      </c>
      <c r="B47" s="12">
        <v>9780655708834</v>
      </c>
      <c r="C47" s="13">
        <v>19.95</v>
      </c>
      <c r="D47" s="11"/>
    </row>
    <row r="48" spans="1:4">
      <c r="A48" s="11" t="s">
        <v>4634</v>
      </c>
      <c r="B48" s="12">
        <v>9780655708841</v>
      </c>
      <c r="C48" s="13">
        <v>19.95</v>
      </c>
      <c r="D48" s="11"/>
    </row>
    <row r="49" spans="1:4">
      <c r="A49" s="11" t="s">
        <v>4635</v>
      </c>
      <c r="B49" s="12">
        <v>9780655708858</v>
      </c>
      <c r="C49" s="13">
        <v>19.95</v>
      </c>
      <c r="D49" s="11"/>
    </row>
    <row r="50" spans="1:4">
      <c r="A50" s="11" t="s">
        <v>4636</v>
      </c>
      <c r="B50" s="12">
        <v>9780655708865</v>
      </c>
      <c r="C50" s="13">
        <v>19.95</v>
      </c>
      <c r="D50" s="11"/>
    </row>
    <row r="51" spans="1:4">
      <c r="D51" s="11"/>
    </row>
    <row r="52" spans="1:4">
      <c r="A52" s="32" t="s">
        <v>4637</v>
      </c>
      <c r="B52" s="32"/>
      <c r="C52" s="31"/>
      <c r="D52" s="11"/>
    </row>
    <row r="53" spans="1:4">
      <c r="A53" s="11" t="s">
        <v>4638</v>
      </c>
      <c r="B53" s="12">
        <v>9780655708872</v>
      </c>
      <c r="C53" s="13">
        <v>79.95</v>
      </c>
      <c r="D53" s="11"/>
    </row>
    <row r="54" spans="1:4">
      <c r="A54" s="11" t="s">
        <v>4639</v>
      </c>
      <c r="B54" s="12">
        <v>9780655708889</v>
      </c>
      <c r="C54" s="13">
        <v>79.95</v>
      </c>
      <c r="D54" s="11"/>
    </row>
    <row r="55" spans="1:4">
      <c r="A55" s="11" t="s">
        <v>4640</v>
      </c>
      <c r="B55" s="12">
        <v>9780655708896</v>
      </c>
      <c r="C55" s="13">
        <v>79.95</v>
      </c>
      <c r="D55" s="11"/>
    </row>
    <row r="56" spans="1:4">
      <c r="A56" s="11" t="s">
        <v>4641</v>
      </c>
      <c r="B56" s="12">
        <v>9780655708902</v>
      </c>
      <c r="C56" s="13">
        <v>79.95</v>
      </c>
      <c r="D56" s="11"/>
    </row>
    <row r="57" spans="1:4">
      <c r="A57" s="11" t="s">
        <v>4642</v>
      </c>
      <c r="B57" s="12">
        <v>9780655708919</v>
      </c>
      <c r="C57" s="13">
        <v>79.95</v>
      </c>
      <c r="D57" s="11"/>
    </row>
    <row r="58" spans="1:4">
      <c r="A58" s="11" t="s">
        <v>4643</v>
      </c>
      <c r="B58" s="12">
        <v>9780655708926</v>
      </c>
      <c r="C58" s="13">
        <v>79.95</v>
      </c>
      <c r="D58" s="11"/>
    </row>
    <row r="59" spans="1:4">
      <c r="A59" s="11" t="s">
        <v>4644</v>
      </c>
      <c r="B59" s="12">
        <v>9780655708933</v>
      </c>
      <c r="C59" s="13">
        <v>79.95</v>
      </c>
      <c r="D59" s="11"/>
    </row>
    <row r="60" spans="1:4">
      <c r="A60" s="11" t="s">
        <v>4645</v>
      </c>
      <c r="B60" s="12">
        <v>9780655716297</v>
      </c>
      <c r="C60" s="13">
        <v>650</v>
      </c>
      <c r="D60" s="11"/>
    </row>
    <row r="61" spans="1:4">
      <c r="B61" s="12"/>
      <c r="D61" s="11"/>
    </row>
    <row r="62" spans="1:4">
      <c r="A62" s="32" t="s">
        <v>4646</v>
      </c>
      <c r="B62" s="32"/>
      <c r="C62" s="31"/>
      <c r="D62" s="11"/>
    </row>
    <row r="63" spans="1:4">
      <c r="A63" s="11" t="s">
        <v>4647</v>
      </c>
      <c r="B63" s="12">
        <v>9780655716105</v>
      </c>
      <c r="C63" s="13">
        <v>79.95</v>
      </c>
      <c r="D63" s="11"/>
    </row>
    <row r="64" spans="1:4">
      <c r="A64" s="11" t="s">
        <v>4648</v>
      </c>
      <c r="B64" s="12">
        <v>9780655716112</v>
      </c>
      <c r="C64" s="13">
        <v>79.95</v>
      </c>
      <c r="D64" s="11"/>
    </row>
    <row r="65" spans="1:4">
      <c r="A65" s="11" t="s">
        <v>4649</v>
      </c>
      <c r="B65" s="12">
        <v>9780655716099</v>
      </c>
      <c r="C65" s="13">
        <v>79.95</v>
      </c>
      <c r="D65" s="11"/>
    </row>
    <row r="66" spans="1:4">
      <c r="A66" s="11" t="s">
        <v>4650</v>
      </c>
      <c r="B66" s="12">
        <v>9780655716051</v>
      </c>
      <c r="C66" s="13">
        <v>79.95</v>
      </c>
      <c r="D66" s="11"/>
    </row>
    <row r="67" spans="1:4">
      <c r="A67" s="11" t="s">
        <v>4651</v>
      </c>
      <c r="B67" s="12">
        <v>9780655716068</v>
      </c>
      <c r="C67" s="13">
        <v>79.95</v>
      </c>
      <c r="D67" s="11"/>
    </row>
    <row r="68" spans="1:4">
      <c r="A68" s="11" t="s">
        <v>4652</v>
      </c>
      <c r="B68" s="12">
        <v>9780655716075</v>
      </c>
      <c r="C68" s="13">
        <v>79.95</v>
      </c>
      <c r="D68" s="11"/>
    </row>
    <row r="69" spans="1:4">
      <c r="A69" s="11" t="s">
        <v>4653</v>
      </c>
      <c r="B69" s="12">
        <v>9780655716082</v>
      </c>
      <c r="C69" s="13">
        <v>79.95</v>
      </c>
      <c r="D69" s="11"/>
    </row>
    <row r="70" spans="1:4">
      <c r="A70" s="11" t="s">
        <v>4654</v>
      </c>
      <c r="B70" s="12">
        <v>9780655717034</v>
      </c>
      <c r="C70" s="13">
        <v>650</v>
      </c>
      <c r="D70" s="11"/>
    </row>
    <row r="71" spans="1:4">
      <c r="D71" s="11"/>
    </row>
    <row r="72" spans="1:4">
      <c r="A72" s="30" t="s">
        <v>4655</v>
      </c>
      <c r="B72" s="30"/>
      <c r="C72" s="63"/>
      <c r="D72" s="11"/>
    </row>
    <row r="73" spans="1:4">
      <c r="D73" s="11"/>
    </row>
    <row r="74" spans="1:4">
      <c r="A74" s="32" t="s">
        <v>4598</v>
      </c>
      <c r="B74" s="32"/>
      <c r="C74" s="31"/>
      <c r="D74" s="11"/>
    </row>
    <row r="75" spans="1:4">
      <c r="A75" s="11" t="s">
        <v>4656</v>
      </c>
      <c r="B75" s="12">
        <v>9780655709015</v>
      </c>
      <c r="C75" s="13">
        <v>24.95</v>
      </c>
      <c r="D75" s="11"/>
    </row>
    <row r="76" spans="1:4">
      <c r="A76" s="11" t="s">
        <v>4657</v>
      </c>
      <c r="B76" s="12">
        <v>9780655709022</v>
      </c>
      <c r="C76" s="13">
        <v>24.95</v>
      </c>
      <c r="D76" s="11"/>
    </row>
    <row r="77" spans="1:4">
      <c r="A77" s="11" t="s">
        <v>4658</v>
      </c>
      <c r="B77" s="12">
        <v>9780655709039</v>
      </c>
      <c r="C77" s="13">
        <v>24.95</v>
      </c>
      <c r="D77" s="11"/>
    </row>
    <row r="78" spans="1:4">
      <c r="A78" s="11" t="s">
        <v>4659</v>
      </c>
      <c r="B78" s="12">
        <v>9780655709046</v>
      </c>
      <c r="C78" s="13">
        <v>24.95</v>
      </c>
      <c r="D78" s="11"/>
    </row>
    <row r="79" spans="1:4">
      <c r="A79" s="11" t="s">
        <v>4660</v>
      </c>
      <c r="B79" s="12">
        <v>9780655709053</v>
      </c>
      <c r="C79" s="13">
        <v>24.95</v>
      </c>
      <c r="D79" s="11"/>
    </row>
    <row r="80" spans="1:4">
      <c r="A80" s="11" t="s">
        <v>4661</v>
      </c>
      <c r="B80" s="12">
        <v>9780655709060</v>
      </c>
      <c r="C80" s="13">
        <v>24.95</v>
      </c>
      <c r="D80" s="11"/>
    </row>
    <row r="81" spans="1:4">
      <c r="A81" s="11" t="s">
        <v>4662</v>
      </c>
      <c r="B81" s="12">
        <v>9780655709077</v>
      </c>
      <c r="C81" s="13">
        <v>24.95</v>
      </c>
      <c r="D81" s="11"/>
    </row>
    <row r="82" spans="1:4">
      <c r="D82" s="11"/>
    </row>
    <row r="83" spans="1:4">
      <c r="A83" s="32" t="s">
        <v>4663</v>
      </c>
      <c r="B83" s="32"/>
      <c r="C83" s="31"/>
      <c r="D83" s="11"/>
    </row>
    <row r="84" spans="1:4">
      <c r="A84" s="11" t="s">
        <v>4664</v>
      </c>
      <c r="B84" s="12">
        <v>9780655709084</v>
      </c>
      <c r="C84" s="13">
        <v>19.95</v>
      </c>
      <c r="D84" s="11"/>
    </row>
    <row r="85" spans="1:4">
      <c r="A85" s="11" t="s">
        <v>4665</v>
      </c>
      <c r="B85" s="12">
        <v>9780655709091</v>
      </c>
      <c r="C85" s="13">
        <v>19.95</v>
      </c>
      <c r="D85" s="11"/>
    </row>
    <row r="86" spans="1:4">
      <c r="A86" s="11" t="s">
        <v>4666</v>
      </c>
      <c r="B86" s="12">
        <v>9780655709107</v>
      </c>
      <c r="C86" s="13">
        <v>19.95</v>
      </c>
      <c r="D86" s="11"/>
    </row>
    <row r="87" spans="1:4">
      <c r="A87" s="11" t="s">
        <v>4667</v>
      </c>
      <c r="B87" s="12">
        <v>9780655709114</v>
      </c>
      <c r="C87" s="13">
        <v>19.95</v>
      </c>
      <c r="D87" s="11"/>
    </row>
    <row r="88" spans="1:4">
      <c r="A88" s="11" t="s">
        <v>4668</v>
      </c>
      <c r="B88" s="12">
        <v>9780655709121</v>
      </c>
      <c r="C88" s="13">
        <v>19.95</v>
      </c>
      <c r="D88" s="11"/>
    </row>
    <row r="89" spans="1:4">
      <c r="A89" s="11" t="s">
        <v>4669</v>
      </c>
      <c r="B89" s="12">
        <v>9780655709138</v>
      </c>
      <c r="C89" s="13">
        <v>19.95</v>
      </c>
      <c r="D89" s="11"/>
    </row>
    <row r="91" spans="1:4">
      <c r="A91" s="32" t="s">
        <v>4670</v>
      </c>
      <c r="B91" s="32"/>
      <c r="C91" s="31"/>
      <c r="D91" s="11"/>
    </row>
    <row r="92" spans="1:4">
      <c r="A92" s="11" t="s">
        <v>4671</v>
      </c>
      <c r="B92" s="12">
        <v>9780655708940</v>
      </c>
      <c r="C92" s="13">
        <v>79.95</v>
      </c>
      <c r="D92" s="11"/>
    </row>
    <row r="93" spans="1:4">
      <c r="A93" s="11" t="s">
        <v>4672</v>
      </c>
      <c r="B93" s="12">
        <v>9780655708957</v>
      </c>
      <c r="C93" s="13">
        <v>79.95</v>
      </c>
      <c r="D93" s="11"/>
    </row>
    <row r="94" spans="1:4">
      <c r="A94" s="11" t="s">
        <v>4673</v>
      </c>
      <c r="B94" s="12">
        <v>9780655708964</v>
      </c>
      <c r="C94" s="13">
        <v>79.95</v>
      </c>
      <c r="D94" s="11"/>
    </row>
    <row r="95" spans="1:4">
      <c r="A95" s="11" t="s">
        <v>4674</v>
      </c>
      <c r="B95" s="12">
        <v>9780655708971</v>
      </c>
      <c r="C95" s="13">
        <v>79.95</v>
      </c>
      <c r="D95" s="11"/>
    </row>
    <row r="96" spans="1:4">
      <c r="A96" s="11" t="s">
        <v>4675</v>
      </c>
      <c r="B96" s="12">
        <v>9780655708988</v>
      </c>
      <c r="C96" s="13">
        <v>79.95</v>
      </c>
      <c r="D96" s="11"/>
    </row>
    <row r="97" spans="1:4">
      <c r="A97" s="11" t="s">
        <v>4676</v>
      </c>
      <c r="B97" s="12">
        <v>9780655708995</v>
      </c>
      <c r="C97" s="13">
        <v>79.95</v>
      </c>
      <c r="D97" s="11"/>
    </row>
    <row r="98" spans="1:4">
      <c r="A98" s="11" t="s">
        <v>4677</v>
      </c>
      <c r="B98" s="12">
        <v>9780655709008</v>
      </c>
      <c r="C98" s="13">
        <v>79.95</v>
      </c>
      <c r="D98" s="11"/>
    </row>
    <row r="99" spans="1:4">
      <c r="A99" s="11" t="s">
        <v>4678</v>
      </c>
      <c r="B99" s="12">
        <v>9780655716303</v>
      </c>
      <c r="C99" s="13">
        <v>650</v>
      </c>
      <c r="D99" s="1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04FCC-8584-4254-8469-B0AD707F56A3}">
  <sheetPr>
    <tabColor rgb="FFA9EBE9"/>
  </sheetPr>
  <dimension ref="A1:D23"/>
  <sheetViews>
    <sheetView workbookViewId="0">
      <selection activeCell="C1" sqref="C1:D1"/>
    </sheetView>
  </sheetViews>
  <sheetFormatPr defaultRowHeight="15"/>
  <cols>
    <col min="1" max="1" width="60.7109375" style="11" customWidth="1"/>
    <col min="2" max="2" width="26.7109375" style="11" customWidth="1"/>
    <col min="3" max="3" width="15.7109375" style="13" customWidth="1"/>
    <col min="4" max="4" width="10.5703125" style="14" customWidth="1"/>
    <col min="5" max="16384" width="9.140625" style="11"/>
  </cols>
  <sheetData>
    <row r="1" spans="1:3">
      <c r="A1" s="30" t="s">
        <v>62</v>
      </c>
      <c r="B1" s="30" t="s">
        <v>53</v>
      </c>
      <c r="C1" s="95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94" t="s">
        <v>4679</v>
      </c>
      <c r="B5" s="94"/>
      <c r="C5" s="95"/>
    </row>
    <row r="6" spans="1:3">
      <c r="A6" s="11" t="s">
        <v>4680</v>
      </c>
      <c r="B6" s="12">
        <v>9781741404227</v>
      </c>
      <c r="C6" s="13">
        <v>62.95</v>
      </c>
    </row>
    <row r="7" spans="1:3">
      <c r="A7" s="11" t="s">
        <v>4681</v>
      </c>
      <c r="B7" s="12">
        <v>9781442526136</v>
      </c>
      <c r="C7" s="13">
        <v>17.75</v>
      </c>
    </row>
    <row r="8" spans="1:3">
      <c r="A8" s="11" t="s">
        <v>4682</v>
      </c>
      <c r="B8" s="12">
        <v>9781442526105</v>
      </c>
      <c r="C8" s="13">
        <v>17.75</v>
      </c>
    </row>
    <row r="9" spans="1:3">
      <c r="A9" s="11" t="s">
        <v>4683</v>
      </c>
      <c r="B9" s="12">
        <v>9781442526099</v>
      </c>
      <c r="C9" s="13">
        <v>17.75</v>
      </c>
    </row>
    <row r="10" spans="1:3">
      <c r="A10" s="11" t="s">
        <v>4684</v>
      </c>
      <c r="B10" s="12">
        <v>9781442526112</v>
      </c>
      <c r="C10" s="13">
        <v>17.75</v>
      </c>
    </row>
    <row r="11" spans="1:3">
      <c r="A11" s="11" t="s">
        <v>4685</v>
      </c>
      <c r="B11" s="12">
        <v>9781442526129</v>
      </c>
      <c r="C11" s="13">
        <v>17.75</v>
      </c>
    </row>
    <row r="12" spans="1:3">
      <c r="A12" s="11" t="s">
        <v>4686</v>
      </c>
      <c r="B12" s="12">
        <v>9781442526082</v>
      </c>
      <c r="C12" s="13">
        <v>17.75</v>
      </c>
    </row>
    <row r="14" spans="1:3">
      <c r="A14" s="94" t="s">
        <v>4687</v>
      </c>
      <c r="B14" s="94"/>
      <c r="C14" s="95"/>
    </row>
    <row r="15" spans="1:3">
      <c r="A15" s="11" t="s">
        <v>4688</v>
      </c>
      <c r="B15" s="12">
        <v>9781442520769</v>
      </c>
      <c r="C15" s="13">
        <v>62.95</v>
      </c>
    </row>
    <row r="16" spans="1:3">
      <c r="A16" s="11" t="s">
        <v>4689</v>
      </c>
      <c r="B16" s="12">
        <v>9781442562868</v>
      </c>
      <c r="C16" s="13">
        <v>17.75</v>
      </c>
    </row>
    <row r="17" spans="1:3">
      <c r="A17" s="11" t="s">
        <v>4690</v>
      </c>
      <c r="B17" s="12">
        <v>9781442562899</v>
      </c>
      <c r="C17" s="13">
        <v>17.75</v>
      </c>
    </row>
    <row r="18" spans="1:3">
      <c r="A18" s="11" t="s">
        <v>4691</v>
      </c>
      <c r="B18" s="12">
        <v>9781442562905</v>
      </c>
      <c r="C18" s="13">
        <v>17.75</v>
      </c>
    </row>
    <row r="19" spans="1:3">
      <c r="A19" s="11" t="s">
        <v>4692</v>
      </c>
      <c r="B19" s="12">
        <v>9781442562875</v>
      </c>
      <c r="C19" s="13">
        <v>17.75</v>
      </c>
    </row>
    <row r="20" spans="1:3">
      <c r="A20" s="11" t="s">
        <v>4693</v>
      </c>
      <c r="B20" s="12">
        <v>9781442562882</v>
      </c>
      <c r="C20" s="13">
        <v>17.75</v>
      </c>
    </row>
    <row r="21" spans="1:3">
      <c r="A21" s="11" t="s">
        <v>4694</v>
      </c>
      <c r="B21" s="12">
        <v>9781442562912</v>
      </c>
      <c r="C21" s="13">
        <v>17.75</v>
      </c>
    </row>
    <row r="22" spans="1:3">
      <c r="A22" s="11" t="s">
        <v>4695</v>
      </c>
      <c r="B22" s="12">
        <v>9781442562929</v>
      </c>
      <c r="C22" s="13">
        <v>17.75</v>
      </c>
    </row>
    <row r="23" spans="1:3">
      <c r="A23" s="11" t="s">
        <v>4696</v>
      </c>
      <c r="B23" s="12">
        <v>9781442562936</v>
      </c>
      <c r="C23" s="13">
        <v>17.75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57D41-2CCA-41B6-B913-81A4B1342663}">
  <sheetPr>
    <tabColor rgb="FFA9EBE9"/>
  </sheetPr>
  <dimension ref="A1:D16"/>
  <sheetViews>
    <sheetView workbookViewId="0">
      <selection activeCell="C1" sqref="C1:D1"/>
    </sheetView>
  </sheetViews>
  <sheetFormatPr defaultRowHeight="15"/>
  <cols>
    <col min="1" max="1" width="88.85546875" style="11" customWidth="1"/>
    <col min="2" max="2" width="21" style="11" customWidth="1"/>
    <col min="3" max="3" width="15.28515625" style="13" customWidth="1"/>
    <col min="4" max="4" width="9.28515625" style="14" customWidth="1"/>
    <col min="5" max="16384" width="9.140625" style="11"/>
  </cols>
  <sheetData>
    <row r="1" spans="1:3">
      <c r="A1" s="30" t="s">
        <v>62</v>
      </c>
      <c r="B1" s="30" t="s">
        <v>54</v>
      </c>
      <c r="C1" s="95"/>
    </row>
    <row r="2" spans="1:3">
      <c r="B2" s="87"/>
    </row>
    <row r="3" spans="1:3" s="36" customFormat="1">
      <c r="A3" s="39" t="s">
        <v>63</v>
      </c>
      <c r="B3" s="40" t="s">
        <v>64</v>
      </c>
      <c r="C3" s="52" t="s">
        <v>65</v>
      </c>
    </row>
    <row r="4" spans="1:3">
      <c r="A4" s="11" t="s">
        <v>4697</v>
      </c>
      <c r="B4" s="12">
        <v>9780655709213</v>
      </c>
      <c r="C4" s="13">
        <v>190.95</v>
      </c>
    </row>
    <row r="6" spans="1:3">
      <c r="A6" s="32" t="s">
        <v>4698</v>
      </c>
      <c r="B6" s="33"/>
      <c r="C6" s="31"/>
    </row>
    <row r="7" spans="1:3">
      <c r="A7" s="11" t="s">
        <v>4699</v>
      </c>
      <c r="B7" s="12">
        <v>9780655706656</v>
      </c>
      <c r="C7" s="13">
        <v>78.95</v>
      </c>
    </row>
    <row r="8" spans="1:3">
      <c r="A8" s="11" t="s">
        <v>4700</v>
      </c>
      <c r="B8" s="12">
        <v>9780655706663</v>
      </c>
      <c r="C8" s="13">
        <v>47.95</v>
      </c>
    </row>
    <row r="9" spans="1:3">
      <c r="B9" s="12"/>
    </row>
    <row r="10" spans="1:3">
      <c r="A10" s="32" t="s">
        <v>4701</v>
      </c>
      <c r="B10" s="33"/>
      <c r="C10" s="31"/>
    </row>
    <row r="11" spans="1:3">
      <c r="A11" s="11" t="s">
        <v>4702</v>
      </c>
      <c r="B11" s="12">
        <v>9780655706694</v>
      </c>
      <c r="C11" s="13">
        <v>78.95</v>
      </c>
    </row>
    <row r="12" spans="1:3">
      <c r="A12" s="11" t="s">
        <v>4703</v>
      </c>
      <c r="B12" s="12">
        <v>9780655706700</v>
      </c>
      <c r="C12" s="13">
        <v>47.95</v>
      </c>
    </row>
    <row r="13" spans="1:3">
      <c r="B13" s="12"/>
    </row>
    <row r="14" spans="1:3">
      <c r="A14" s="32" t="s">
        <v>4704</v>
      </c>
      <c r="B14" s="33"/>
      <c r="C14" s="31"/>
    </row>
    <row r="15" spans="1:3">
      <c r="A15" s="11" t="s">
        <v>4705</v>
      </c>
      <c r="B15" s="12">
        <v>9780655706670</v>
      </c>
      <c r="C15" s="13">
        <v>78.95</v>
      </c>
    </row>
    <row r="16" spans="1:3">
      <c r="A16" s="11" t="s">
        <v>4706</v>
      </c>
      <c r="B16" s="12">
        <v>9780655706687</v>
      </c>
      <c r="C16" s="13">
        <v>47.95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5B017-CCB0-4517-A342-65B4C77C5946}">
  <sheetPr>
    <tabColor rgb="FFA9EBE9"/>
  </sheetPr>
  <dimension ref="A1:F9"/>
  <sheetViews>
    <sheetView workbookViewId="0">
      <selection activeCell="B9" sqref="B9"/>
    </sheetView>
  </sheetViews>
  <sheetFormatPr defaultRowHeight="15"/>
  <cols>
    <col min="1" max="1" width="88.85546875" style="11" customWidth="1"/>
    <col min="2" max="2" width="21" style="11" customWidth="1"/>
    <col min="3" max="3" width="15.28515625" style="13" customWidth="1"/>
    <col min="4" max="4" width="6.85546875" style="14" customWidth="1"/>
    <col min="5" max="5" width="2.85546875" style="11" customWidth="1"/>
    <col min="6" max="6" width="7.85546875" style="11" customWidth="1"/>
    <col min="7" max="16384" width="9.140625" style="11"/>
  </cols>
  <sheetData>
    <row r="1" spans="1:6">
      <c r="A1" s="30" t="s">
        <v>62</v>
      </c>
      <c r="B1" s="30" t="s">
        <v>54</v>
      </c>
      <c r="C1" s="95"/>
      <c r="D1" s="96"/>
    </row>
    <row r="2" spans="1:6">
      <c r="B2" s="87"/>
    </row>
    <row r="3" spans="1:6" s="36" customFormat="1">
      <c r="A3" s="39" t="s">
        <v>63</v>
      </c>
      <c r="B3" s="40" t="s">
        <v>64</v>
      </c>
      <c r="C3" s="52" t="s">
        <v>65</v>
      </c>
      <c r="D3" s="67"/>
    </row>
    <row r="4" spans="1:6">
      <c r="A4" s="11" t="s">
        <v>4707</v>
      </c>
      <c r="B4" s="20">
        <v>9780655716266</v>
      </c>
      <c r="C4" s="75" t="s">
        <v>4708</v>
      </c>
      <c r="F4" s="124" t="s">
        <v>1135</v>
      </c>
    </row>
    <row r="5" spans="1:6">
      <c r="B5" s="87"/>
      <c r="C5" s="75"/>
    </row>
    <row r="6" spans="1:6">
      <c r="A6" s="11" t="s">
        <v>4709</v>
      </c>
      <c r="B6" s="20" t="s">
        <v>4710</v>
      </c>
      <c r="C6" s="75" t="s">
        <v>4711</v>
      </c>
      <c r="F6" s="124" t="s">
        <v>1135</v>
      </c>
    </row>
    <row r="7" spans="1:6">
      <c r="A7" s="11" t="s">
        <v>4712</v>
      </c>
      <c r="B7" s="20" t="s">
        <v>4713</v>
      </c>
      <c r="C7" s="75" t="s">
        <v>4714</v>
      </c>
      <c r="F7" s="124" t="s">
        <v>1135</v>
      </c>
    </row>
    <row r="8" spans="1:6">
      <c r="A8" s="11" t="s">
        <v>4715</v>
      </c>
      <c r="B8" s="20" t="s">
        <v>4716</v>
      </c>
      <c r="C8" s="75" t="s">
        <v>4717</v>
      </c>
      <c r="F8" s="124" t="s">
        <v>1135</v>
      </c>
    </row>
    <row r="9" spans="1:6">
      <c r="A9" s="11" t="s">
        <v>4718</v>
      </c>
      <c r="B9" s="20" t="s">
        <v>4719</v>
      </c>
      <c r="C9" s="75" t="s">
        <v>4720</v>
      </c>
      <c r="F9" s="124" t="s">
        <v>1135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32E3-0076-4D4A-81B4-97F6C2184DE2}">
  <sheetPr>
    <tabColor rgb="FFA9EBE9"/>
  </sheetPr>
  <dimension ref="A1:D9"/>
  <sheetViews>
    <sheetView workbookViewId="0">
      <selection sqref="A1:B9"/>
    </sheetView>
  </sheetViews>
  <sheetFormatPr defaultRowHeight="15"/>
  <cols>
    <col min="1" max="1" width="70.7109375" style="11" customWidth="1"/>
    <col min="2" max="2" width="19.28515625" style="11" customWidth="1"/>
    <col min="3" max="3" width="14.7109375" style="13" customWidth="1"/>
    <col min="4" max="4" width="8.42578125" style="14" customWidth="1"/>
    <col min="5" max="16384" width="9.140625" style="11"/>
  </cols>
  <sheetData>
    <row r="1" spans="1:3">
      <c r="A1" s="30" t="s">
        <v>62</v>
      </c>
      <c r="B1" s="30" t="s">
        <v>56</v>
      </c>
      <c r="C1" s="95"/>
    </row>
    <row r="3" spans="1:3" s="36" customFormat="1">
      <c r="A3" s="39" t="s">
        <v>63</v>
      </c>
      <c r="B3" s="40" t="s">
        <v>64</v>
      </c>
      <c r="C3" s="52" t="s">
        <v>65</v>
      </c>
    </row>
    <row r="4" spans="1:3">
      <c r="A4" s="11" t="s">
        <v>4721</v>
      </c>
      <c r="B4" s="12">
        <v>9780733986796</v>
      </c>
      <c r="C4" s="13">
        <v>17.25</v>
      </c>
    </row>
    <row r="5" spans="1:3">
      <c r="A5" s="11" t="s">
        <v>4722</v>
      </c>
      <c r="B5" s="12">
        <v>9780733992247</v>
      </c>
      <c r="C5" s="13">
        <v>17.25</v>
      </c>
    </row>
    <row r="6" spans="1:3">
      <c r="A6" s="11" t="s">
        <v>4723</v>
      </c>
      <c r="B6" s="12">
        <v>9780733992254</v>
      </c>
      <c r="C6" s="13">
        <v>17.25</v>
      </c>
    </row>
    <row r="7" spans="1:3">
      <c r="A7" s="11" t="s">
        <v>4724</v>
      </c>
      <c r="B7" s="12">
        <v>9780733992261</v>
      </c>
      <c r="C7" s="13">
        <v>17.25</v>
      </c>
    </row>
    <row r="8" spans="1:3">
      <c r="A8" s="11" t="s">
        <v>4725</v>
      </c>
      <c r="B8" s="12">
        <v>9780733992230</v>
      </c>
      <c r="C8" s="13">
        <v>17.25</v>
      </c>
    </row>
    <row r="9" spans="1:3">
      <c r="A9" s="11" t="s">
        <v>4726</v>
      </c>
      <c r="B9" s="12">
        <v>9780733992278</v>
      </c>
      <c r="C9" s="13">
        <v>17.25</v>
      </c>
    </row>
  </sheetData>
  <pageMargins left="0.7" right="0.7" top="0.75" bottom="0.75" header="0.3" footer="0.3"/>
  <pageSetup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2E4D-17BD-4078-BDD8-DE2D830F64F4}">
  <sheetPr>
    <tabColor rgb="FFA9EBE9"/>
  </sheetPr>
  <dimension ref="A1:D9"/>
  <sheetViews>
    <sheetView workbookViewId="0">
      <selection activeCell="C1" sqref="C1:D1"/>
    </sheetView>
  </sheetViews>
  <sheetFormatPr defaultRowHeight="15"/>
  <cols>
    <col min="1" max="1" width="70.7109375" style="11" customWidth="1"/>
    <col min="2" max="2" width="26.7109375" style="11" customWidth="1"/>
    <col min="3" max="3" width="15" style="13" customWidth="1"/>
    <col min="4" max="4" width="10.85546875" style="14" customWidth="1"/>
    <col min="5" max="16384" width="9.140625" style="11"/>
  </cols>
  <sheetData>
    <row r="1" spans="1:3">
      <c r="A1" s="30" t="s">
        <v>62</v>
      </c>
      <c r="B1" s="30" t="s">
        <v>57</v>
      </c>
      <c r="C1" s="95"/>
    </row>
    <row r="3" spans="1:3" s="36" customFormat="1">
      <c r="A3" s="110" t="s">
        <v>63</v>
      </c>
      <c r="B3" s="66" t="s">
        <v>64</v>
      </c>
      <c r="C3" s="66" t="s">
        <v>65</v>
      </c>
    </row>
    <row r="4" spans="1:3">
      <c r="A4" s="11" t="s">
        <v>4727</v>
      </c>
      <c r="B4" s="12">
        <v>9781442511309</v>
      </c>
      <c r="C4" s="13">
        <v>7.95</v>
      </c>
    </row>
    <row r="5" spans="1:3">
      <c r="A5" s="11" t="s">
        <v>4728</v>
      </c>
      <c r="B5" s="12">
        <v>9781488603839</v>
      </c>
      <c r="C5" s="13">
        <v>7.95</v>
      </c>
    </row>
    <row r="6" spans="1:3">
      <c r="A6" s="11" t="s">
        <v>4729</v>
      </c>
      <c r="B6" s="12">
        <v>9781488603945</v>
      </c>
      <c r="C6" s="13">
        <v>143.94999999999999</v>
      </c>
    </row>
    <row r="7" spans="1:3">
      <c r="A7" s="11" t="s">
        <v>4730</v>
      </c>
      <c r="B7" s="12">
        <v>9781488603952</v>
      </c>
      <c r="C7" s="13">
        <v>552.95000000000005</v>
      </c>
    </row>
    <row r="8" spans="1:3">
      <c r="A8" s="11" t="s">
        <v>4731</v>
      </c>
      <c r="B8" s="12">
        <v>9781488603969</v>
      </c>
      <c r="C8" s="13">
        <v>174.95</v>
      </c>
    </row>
    <row r="9" spans="1:3">
      <c r="A9" s="11" t="s">
        <v>4732</v>
      </c>
      <c r="B9" s="12">
        <v>9781488603976</v>
      </c>
      <c r="C9" s="13">
        <v>676.95</v>
      </c>
    </row>
  </sheetData>
  <pageMargins left="0.7" right="0.7" top="0.75" bottom="0.75" header="0.3" footer="0.3"/>
  <pageSetup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7B11-D192-45CA-8EDF-65F5AC6D4F80}">
  <sheetPr>
    <tabColor rgb="FFA9EBE9"/>
  </sheetPr>
  <dimension ref="A1:D6"/>
  <sheetViews>
    <sheetView workbookViewId="0">
      <selection activeCell="C4" sqref="C4:C6"/>
    </sheetView>
  </sheetViews>
  <sheetFormatPr defaultRowHeight="15"/>
  <cols>
    <col min="1" max="1" width="80.7109375" style="11" customWidth="1"/>
    <col min="2" max="2" width="26.7109375" style="11" customWidth="1"/>
    <col min="3" max="3" width="15.85546875" style="13" customWidth="1"/>
    <col min="4" max="4" width="9.7109375" style="14" customWidth="1"/>
    <col min="5" max="5" width="9.7109375" style="11" customWidth="1"/>
    <col min="6" max="16384" width="9.140625" style="11"/>
  </cols>
  <sheetData>
    <row r="1" spans="1:3">
      <c r="A1" s="30" t="s">
        <v>62</v>
      </c>
      <c r="B1" s="30" t="s">
        <v>4733</v>
      </c>
      <c r="C1" s="95"/>
    </row>
    <row r="3" spans="1:3" s="36" customFormat="1">
      <c r="A3" s="39" t="s">
        <v>63</v>
      </c>
      <c r="B3" s="40" t="s">
        <v>64</v>
      </c>
      <c r="C3" s="52" t="s">
        <v>65</v>
      </c>
    </row>
    <row r="4" spans="1:3">
      <c r="A4" s="11" t="s">
        <v>4734</v>
      </c>
      <c r="B4" s="12">
        <v>9780952256403</v>
      </c>
      <c r="C4" s="13">
        <v>72.75</v>
      </c>
    </row>
    <row r="5" spans="1:3">
      <c r="A5" s="11" t="s">
        <v>4735</v>
      </c>
      <c r="B5" s="12">
        <v>9780954109509</v>
      </c>
      <c r="C5" s="13">
        <v>51.95</v>
      </c>
    </row>
    <row r="6" spans="1:3">
      <c r="A6" s="11" t="s">
        <v>4736</v>
      </c>
      <c r="B6" s="12">
        <v>9780954109516</v>
      </c>
      <c r="C6" s="13">
        <v>51.95</v>
      </c>
    </row>
  </sheetData>
  <pageMargins left="0.7" right="0.7" top="0.75" bottom="0.75" header="0.3" footer="0.3"/>
  <pageSetup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39944-F4DB-46C5-846D-34E50CBC382D}">
  <sheetPr>
    <tabColor rgb="FFA13083"/>
  </sheetPr>
  <dimension ref="A1:D6"/>
  <sheetViews>
    <sheetView workbookViewId="0">
      <selection activeCell="B12" sqref="B12"/>
    </sheetView>
  </sheetViews>
  <sheetFormatPr defaultRowHeight="15"/>
  <cols>
    <col min="1" max="1" width="80.5703125" style="11" customWidth="1"/>
    <col min="2" max="2" width="34" style="11" customWidth="1"/>
    <col min="3" max="3" width="16.42578125" style="13" customWidth="1"/>
    <col min="4" max="4" width="10.42578125" style="14" customWidth="1"/>
    <col min="5" max="16384" width="9.140625" style="11"/>
  </cols>
  <sheetData>
    <row r="1" spans="1:3" s="35" customFormat="1">
      <c r="A1" s="30" t="s">
        <v>62</v>
      </c>
      <c r="B1" s="30" t="s">
        <v>4737</v>
      </c>
      <c r="C1" s="95"/>
    </row>
    <row r="3" spans="1:3" s="36" customFormat="1">
      <c r="A3" s="39" t="s">
        <v>63</v>
      </c>
      <c r="B3" s="40" t="s">
        <v>64</v>
      </c>
      <c r="C3" s="52" t="s">
        <v>65</v>
      </c>
    </row>
    <row r="4" spans="1:3">
      <c r="A4" s="11" t="s">
        <v>4738</v>
      </c>
      <c r="B4" s="87" t="s">
        <v>4739</v>
      </c>
      <c r="C4" s="13">
        <v>51.95</v>
      </c>
    </row>
    <row r="5" spans="1:3">
      <c r="A5" s="11" t="s">
        <v>4740</v>
      </c>
      <c r="B5" s="87" t="s">
        <v>4741</v>
      </c>
      <c r="C5" s="13">
        <v>51.95</v>
      </c>
    </row>
    <row r="6" spans="1:3">
      <c r="A6" s="11" t="s">
        <v>4742</v>
      </c>
      <c r="B6" s="87" t="s">
        <v>4743</v>
      </c>
      <c r="C6" s="13">
        <v>51.95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DCC4C-DEA3-4548-99FF-5C4E1DFF0EEB}">
  <sheetPr>
    <tabColor rgb="FFA9EBE9"/>
  </sheetPr>
  <dimension ref="A1:F22"/>
  <sheetViews>
    <sheetView workbookViewId="0">
      <selection activeCell="C6" sqref="C6"/>
    </sheetView>
  </sheetViews>
  <sheetFormatPr defaultRowHeight="15"/>
  <cols>
    <col min="1" max="1" width="119.5703125" style="11" customWidth="1"/>
    <col min="2" max="2" width="19.7109375" style="11" customWidth="1"/>
    <col min="3" max="3" width="15.140625" style="13" customWidth="1"/>
    <col min="4" max="4" width="14.140625" style="14" customWidth="1"/>
    <col min="5" max="5" width="9.140625" style="11"/>
    <col min="6" max="6" width="14.140625" style="11" customWidth="1"/>
    <col min="7" max="16384" width="9.140625" style="11"/>
  </cols>
  <sheetData>
    <row r="1" spans="1:6">
      <c r="A1" s="30" t="s">
        <v>62</v>
      </c>
      <c r="B1" s="42" t="s">
        <v>60</v>
      </c>
      <c r="C1" s="42"/>
      <c r="D1" s="42"/>
    </row>
    <row r="3" spans="1:6" s="36" customFormat="1">
      <c r="A3" s="39" t="s">
        <v>63</v>
      </c>
      <c r="B3" s="40" t="s">
        <v>64</v>
      </c>
      <c r="C3" s="52" t="s">
        <v>65</v>
      </c>
      <c r="D3" s="67"/>
    </row>
    <row r="4" spans="1:6">
      <c r="B4" s="12"/>
    </row>
    <row r="5" spans="1:6">
      <c r="A5" s="11" t="s">
        <v>4744</v>
      </c>
      <c r="B5" s="12">
        <v>9780655796985</v>
      </c>
      <c r="C5" s="13">
        <v>1091</v>
      </c>
      <c r="F5" s="124" t="s">
        <v>1137</v>
      </c>
    </row>
    <row r="6" spans="1:6">
      <c r="A6" s="11" t="s">
        <v>4745</v>
      </c>
      <c r="B6" s="12">
        <v>9780655795872</v>
      </c>
      <c r="C6" s="13">
        <v>309.70999999999998</v>
      </c>
      <c r="D6" s="109"/>
      <c r="E6" s="112"/>
      <c r="F6" s="124" t="s">
        <v>1137</v>
      </c>
    </row>
    <row r="7" spans="1:6">
      <c r="A7" s="11" t="s">
        <v>4746</v>
      </c>
      <c r="B7" s="12">
        <v>9781292325231</v>
      </c>
      <c r="C7" s="13">
        <v>99.95</v>
      </c>
      <c r="D7" s="109"/>
      <c r="E7" s="112"/>
      <c r="F7" s="13"/>
    </row>
    <row r="8" spans="1:6">
      <c r="A8" s="11" t="s">
        <v>4747</v>
      </c>
      <c r="B8" s="12">
        <v>9781292310268</v>
      </c>
      <c r="C8" s="13">
        <v>61.95</v>
      </c>
      <c r="D8" s="109"/>
      <c r="E8" s="112"/>
      <c r="F8" s="13"/>
    </row>
    <row r="9" spans="1:6">
      <c r="A9" s="11" t="s">
        <v>4748</v>
      </c>
      <c r="B9" s="12">
        <v>9781292222974</v>
      </c>
      <c r="C9" s="13">
        <v>61.95</v>
      </c>
      <c r="D9" s="109"/>
      <c r="E9" s="112"/>
      <c r="F9" s="13"/>
    </row>
    <row r="10" spans="1:6">
      <c r="A10" s="11" t="s">
        <v>4749</v>
      </c>
      <c r="B10" s="12">
        <v>9781292223285</v>
      </c>
      <c r="C10" s="13">
        <v>61.95</v>
      </c>
      <c r="D10" s="109"/>
      <c r="E10" s="112"/>
      <c r="F10" s="13"/>
    </row>
    <row r="11" spans="1:6">
      <c r="A11" s="11" t="s">
        <v>4750</v>
      </c>
      <c r="B11" s="12">
        <v>9781292223094</v>
      </c>
      <c r="C11" s="13">
        <v>61.95</v>
      </c>
      <c r="D11" s="109"/>
      <c r="E11" s="112"/>
      <c r="F11" s="13"/>
    </row>
    <row r="12" spans="1:6">
      <c r="A12" s="11" t="s">
        <v>4751</v>
      </c>
      <c r="B12" s="12">
        <v>9781292303994</v>
      </c>
      <c r="C12" s="13">
        <v>61.95</v>
      </c>
      <c r="D12" s="109"/>
      <c r="E12" s="112"/>
      <c r="F12" s="13"/>
    </row>
    <row r="13" spans="1:6">
      <c r="B13" s="12"/>
      <c r="D13" s="109"/>
      <c r="E13" s="13"/>
    </row>
    <row r="14" spans="1:6">
      <c r="B14" s="12"/>
      <c r="D14" s="109"/>
      <c r="E14" s="13"/>
    </row>
    <row r="15" spans="1:6">
      <c r="A15" s="30" t="s">
        <v>4752</v>
      </c>
      <c r="B15" s="38"/>
      <c r="C15" s="63"/>
      <c r="D15" s="111"/>
      <c r="E15" s="13"/>
    </row>
    <row r="17" spans="1:3">
      <c r="A17" s="11" t="s">
        <v>4753</v>
      </c>
      <c r="B17" s="12">
        <v>9781292343389</v>
      </c>
      <c r="C17" s="13">
        <v>52.95</v>
      </c>
    </row>
    <row r="18" spans="1:3">
      <c r="A18" s="11" t="s">
        <v>4754</v>
      </c>
      <c r="B18" s="12">
        <v>9781292343396</v>
      </c>
      <c r="C18" s="13">
        <v>34.5</v>
      </c>
    </row>
    <row r="19" spans="1:3">
      <c r="A19" s="11" t="s">
        <v>4755</v>
      </c>
      <c r="B19" s="12">
        <v>9781292351940</v>
      </c>
      <c r="C19" s="13">
        <v>34.5</v>
      </c>
    </row>
    <row r="20" spans="1:3">
      <c r="A20" s="11" t="s">
        <v>4756</v>
      </c>
      <c r="B20" s="12">
        <v>9781292343365</v>
      </c>
      <c r="C20" s="13">
        <v>34.5</v>
      </c>
    </row>
    <row r="21" spans="1:3">
      <c r="A21" s="11" t="s">
        <v>4757</v>
      </c>
      <c r="B21" s="12">
        <v>9781292358116</v>
      </c>
      <c r="C21" s="13">
        <v>34.5</v>
      </c>
    </row>
    <row r="22" spans="1:3">
      <c r="A22" s="11" t="s">
        <v>4758</v>
      </c>
      <c r="B22" s="12">
        <v>9781292343372</v>
      </c>
      <c r="C22" s="13">
        <v>34.5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8E341-D432-4D5F-AA18-215D71595FC4}">
  <sheetPr>
    <tabColor rgb="FFA9EBE9"/>
  </sheetPr>
  <dimension ref="A1:D19"/>
  <sheetViews>
    <sheetView topLeftCell="A14" workbookViewId="0">
      <selection activeCell="A5" sqref="A5:C19"/>
    </sheetView>
  </sheetViews>
  <sheetFormatPr defaultRowHeight="15"/>
  <cols>
    <col min="1" max="1" width="70.7109375" style="11" customWidth="1"/>
    <col min="2" max="2" width="19.5703125" style="11" customWidth="1"/>
    <col min="3" max="3" width="19.140625" style="13" customWidth="1"/>
    <col min="4" max="4" width="9.7109375" style="14" customWidth="1"/>
    <col min="5" max="16384" width="9.140625" style="11"/>
  </cols>
  <sheetData>
    <row r="1" spans="1:3">
      <c r="A1" s="30" t="s">
        <v>62</v>
      </c>
      <c r="B1" s="30" t="s">
        <v>4759</v>
      </c>
      <c r="C1" s="95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32" t="s">
        <v>4760</v>
      </c>
      <c r="B5" s="32"/>
      <c r="C5" s="31"/>
    </row>
    <row r="6" spans="1:3">
      <c r="A6" s="11" t="s">
        <v>4761</v>
      </c>
      <c r="B6" s="12">
        <v>9781442552395</v>
      </c>
      <c r="C6" s="13">
        <v>19.16</v>
      </c>
    </row>
    <row r="7" spans="1:3">
      <c r="A7" s="11" t="s">
        <v>4762</v>
      </c>
      <c r="B7" s="12">
        <v>9781442552401</v>
      </c>
      <c r="C7" s="13">
        <v>19.16</v>
      </c>
    </row>
    <row r="8" spans="1:3">
      <c r="A8" s="11" t="s">
        <v>4763</v>
      </c>
      <c r="B8" s="12">
        <v>9781442552418</v>
      </c>
      <c r="C8" s="13">
        <v>19.16</v>
      </c>
    </row>
    <row r="9" spans="1:3">
      <c r="A9" s="11" t="s">
        <v>4764</v>
      </c>
      <c r="B9" s="12">
        <v>9781442552425</v>
      </c>
      <c r="C9" s="13">
        <v>19.16</v>
      </c>
    </row>
    <row r="10" spans="1:3">
      <c r="A10" s="11" t="s">
        <v>4765</v>
      </c>
      <c r="B10" s="12">
        <v>9781442552432</v>
      </c>
      <c r="C10" s="13">
        <v>19.16</v>
      </c>
    </row>
    <row r="11" spans="1:3">
      <c r="A11" s="11" t="s">
        <v>4766</v>
      </c>
      <c r="B11" s="12">
        <v>9781442552449</v>
      </c>
      <c r="C11" s="13">
        <v>19.16</v>
      </c>
    </row>
    <row r="13" spans="1:3">
      <c r="A13" s="32" t="s">
        <v>4767</v>
      </c>
      <c r="B13" s="32"/>
      <c r="C13" s="31"/>
    </row>
    <row r="14" spans="1:3">
      <c r="A14" s="11" t="s">
        <v>4768</v>
      </c>
      <c r="B14" s="12">
        <v>9781442552456</v>
      </c>
      <c r="C14" s="13">
        <v>19.16</v>
      </c>
    </row>
    <row r="15" spans="1:3">
      <c r="A15" s="11" t="s">
        <v>4769</v>
      </c>
      <c r="B15" s="12">
        <v>9781442552463</v>
      </c>
      <c r="C15" s="13">
        <v>19.16</v>
      </c>
    </row>
    <row r="16" spans="1:3">
      <c r="A16" s="11" t="s">
        <v>4770</v>
      </c>
      <c r="B16" s="12">
        <v>9781442552470</v>
      </c>
      <c r="C16" s="13">
        <v>19.16</v>
      </c>
    </row>
    <row r="17" spans="1:3">
      <c r="A17" s="11" t="s">
        <v>4771</v>
      </c>
      <c r="B17" s="12">
        <v>9781442552487</v>
      </c>
      <c r="C17" s="13">
        <v>19.16</v>
      </c>
    </row>
    <row r="18" spans="1:3">
      <c r="A18" s="11" t="s">
        <v>4772</v>
      </c>
      <c r="B18" s="12">
        <v>9781442552494</v>
      </c>
      <c r="C18" s="13">
        <v>19.16</v>
      </c>
    </row>
    <row r="19" spans="1:3">
      <c r="A19" s="11" t="s">
        <v>4773</v>
      </c>
      <c r="B19" s="12">
        <v>9781442552500</v>
      </c>
      <c r="C19" s="13">
        <v>19.16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C4855-E707-4FDB-A135-B96D5E0FBB97}">
  <sheetPr>
    <tabColor rgb="FFA9EBE9"/>
  </sheetPr>
  <dimension ref="A1:D420"/>
  <sheetViews>
    <sheetView topLeftCell="A6" workbookViewId="0">
      <selection activeCell="A21" sqref="A21"/>
    </sheetView>
  </sheetViews>
  <sheetFormatPr defaultRowHeight="15"/>
  <cols>
    <col min="1" max="1" width="60.7109375" style="11" customWidth="1"/>
    <col min="2" max="2" width="26.7109375" style="12" customWidth="1"/>
    <col min="3" max="3" width="11.28515625" style="13" customWidth="1"/>
    <col min="4" max="4" width="4" style="13" customWidth="1"/>
    <col min="5" max="16384" width="9.140625" style="11"/>
  </cols>
  <sheetData>
    <row r="1" spans="1:3" s="35" customFormat="1">
      <c r="A1" s="30" t="s">
        <v>62</v>
      </c>
      <c r="B1" s="38" t="s">
        <v>21</v>
      </c>
      <c r="C1" s="38"/>
    </row>
    <row r="3" spans="1:3" s="36" customFormat="1">
      <c r="A3" s="39" t="s">
        <v>63</v>
      </c>
      <c r="B3" s="40" t="s">
        <v>64</v>
      </c>
      <c r="C3" s="52" t="s">
        <v>65</v>
      </c>
    </row>
    <row r="5" spans="1:3">
      <c r="A5" s="32" t="s">
        <v>94</v>
      </c>
      <c r="B5" s="33"/>
      <c r="C5" s="31"/>
    </row>
    <row r="6" spans="1:3">
      <c r="A6" s="11" t="s">
        <v>95</v>
      </c>
      <c r="B6" s="12">
        <v>9781488662683</v>
      </c>
      <c r="C6" s="13">
        <v>2295.9499999999998</v>
      </c>
    </row>
    <row r="8" spans="1:3">
      <c r="A8" s="32" t="s">
        <v>96</v>
      </c>
      <c r="B8" s="33">
        <v>9781488662676</v>
      </c>
      <c r="C8" s="47">
        <v>74.95</v>
      </c>
    </row>
    <row r="9" spans="1:3">
      <c r="A9" s="48" t="s">
        <v>97</v>
      </c>
      <c r="B9" s="12">
        <v>9781442520899</v>
      </c>
      <c r="C9" s="17">
        <v>9.5</v>
      </c>
    </row>
    <row r="10" spans="1:3">
      <c r="A10" s="11" t="s">
        <v>98</v>
      </c>
      <c r="B10" s="12">
        <v>9781442520882</v>
      </c>
      <c r="C10" s="17">
        <v>9.5</v>
      </c>
    </row>
    <row r="11" spans="1:3">
      <c r="A11" s="11" t="s">
        <v>99</v>
      </c>
      <c r="B11" s="12">
        <v>9781442520905</v>
      </c>
      <c r="C11" s="17">
        <v>9.5</v>
      </c>
    </row>
    <row r="12" spans="1:3">
      <c r="A12" s="21" t="s">
        <v>100</v>
      </c>
      <c r="B12" s="49">
        <v>9781442520929</v>
      </c>
      <c r="C12" s="17">
        <v>9.5</v>
      </c>
    </row>
    <row r="13" spans="1:3">
      <c r="A13" s="11" t="s">
        <v>101</v>
      </c>
      <c r="B13" s="12">
        <v>9781442519794</v>
      </c>
      <c r="C13" s="17">
        <v>9.5</v>
      </c>
    </row>
    <row r="14" spans="1:3">
      <c r="A14" s="11" t="s">
        <v>102</v>
      </c>
      <c r="B14" s="12">
        <v>9781486018314</v>
      </c>
      <c r="C14" s="17">
        <v>9.5</v>
      </c>
    </row>
    <row r="15" spans="1:3">
      <c r="A15" s="11" t="s">
        <v>103</v>
      </c>
      <c r="B15" s="12">
        <v>9781486018307</v>
      </c>
      <c r="C15" s="17">
        <v>9.5</v>
      </c>
    </row>
    <row r="16" spans="1:3">
      <c r="A16" s="11" t="s">
        <v>104</v>
      </c>
      <c r="B16" s="12">
        <v>9781442520912</v>
      </c>
      <c r="C16" s="17">
        <v>9.5</v>
      </c>
    </row>
    <row r="17" spans="1:3">
      <c r="A17" s="11" t="s">
        <v>105</v>
      </c>
      <c r="B17" s="12">
        <v>9781486018284</v>
      </c>
      <c r="C17" s="17">
        <v>9.5</v>
      </c>
    </row>
    <row r="18" spans="1:3">
      <c r="A18" s="11" t="s">
        <v>106</v>
      </c>
      <c r="B18" s="12">
        <v>9781486018291</v>
      </c>
      <c r="C18" s="17">
        <v>9.5</v>
      </c>
    </row>
    <row r="19" spans="1:3">
      <c r="A19" s="11" t="s">
        <v>107</v>
      </c>
      <c r="B19" s="12">
        <v>9781442534537</v>
      </c>
      <c r="C19" s="17">
        <v>9.5</v>
      </c>
    </row>
    <row r="21" spans="1:3">
      <c r="A21" s="32" t="s">
        <v>108</v>
      </c>
      <c r="B21" s="33">
        <v>9781488662706</v>
      </c>
      <c r="C21" s="31">
        <v>67.95</v>
      </c>
    </row>
    <row r="22" spans="1:3">
      <c r="A22" s="11" t="s">
        <v>109</v>
      </c>
      <c r="B22" s="12">
        <v>9781442520950</v>
      </c>
      <c r="C22" s="17">
        <v>9.5</v>
      </c>
    </row>
    <row r="23" spans="1:3">
      <c r="A23" s="11" t="s">
        <v>110</v>
      </c>
      <c r="B23" s="12">
        <v>9781442520974</v>
      </c>
      <c r="C23" s="17">
        <v>9.5</v>
      </c>
    </row>
    <row r="24" spans="1:3">
      <c r="A24" s="11" t="s">
        <v>111</v>
      </c>
      <c r="B24" s="12">
        <v>9781442520967</v>
      </c>
      <c r="C24" s="17">
        <v>9.5</v>
      </c>
    </row>
    <row r="25" spans="1:3">
      <c r="A25" s="11" t="s">
        <v>112</v>
      </c>
      <c r="B25" s="12">
        <v>9781486018338</v>
      </c>
      <c r="C25" s="17">
        <v>9.5</v>
      </c>
    </row>
    <row r="26" spans="1:3">
      <c r="A26" s="11" t="s">
        <v>113</v>
      </c>
      <c r="B26" s="12">
        <v>9781486018345</v>
      </c>
      <c r="C26" s="17">
        <v>9.5</v>
      </c>
    </row>
    <row r="27" spans="1:3">
      <c r="A27" s="11" t="s">
        <v>114</v>
      </c>
      <c r="B27" s="12">
        <v>9781486018321</v>
      </c>
      <c r="C27" s="17">
        <v>9.5</v>
      </c>
    </row>
    <row r="28" spans="1:3">
      <c r="A28" s="11" t="s">
        <v>115</v>
      </c>
      <c r="B28" s="12">
        <v>9781486018352</v>
      </c>
      <c r="C28" s="17">
        <v>9.5</v>
      </c>
    </row>
    <row r="29" spans="1:3">
      <c r="A29" s="11" t="s">
        <v>116</v>
      </c>
      <c r="B29" s="12">
        <v>9781442520981</v>
      </c>
      <c r="C29" s="17">
        <v>9.5</v>
      </c>
    </row>
    <row r="30" spans="1:3">
      <c r="A30" s="11" t="s">
        <v>117</v>
      </c>
      <c r="B30" s="12">
        <v>9781442520936</v>
      </c>
      <c r="C30" s="17">
        <v>9.5</v>
      </c>
    </row>
    <row r="32" spans="1:3">
      <c r="A32" s="32" t="s">
        <v>118</v>
      </c>
      <c r="B32" s="33">
        <v>9781486028290</v>
      </c>
      <c r="C32" s="31">
        <v>83.95</v>
      </c>
    </row>
    <row r="33" spans="1:3">
      <c r="A33" s="11" t="s">
        <v>119</v>
      </c>
      <c r="B33" s="12">
        <v>9781442521063</v>
      </c>
      <c r="C33" s="17">
        <v>9.5</v>
      </c>
    </row>
    <row r="34" spans="1:3">
      <c r="A34" s="11" t="s">
        <v>120</v>
      </c>
      <c r="B34" s="12">
        <v>9781486018369</v>
      </c>
      <c r="C34" s="17">
        <v>9.5</v>
      </c>
    </row>
    <row r="35" spans="1:3">
      <c r="A35" s="11" t="s">
        <v>121</v>
      </c>
      <c r="B35" s="12">
        <v>9781486018383</v>
      </c>
      <c r="C35" s="17">
        <v>9.5</v>
      </c>
    </row>
    <row r="36" spans="1:3">
      <c r="A36" s="11" t="s">
        <v>122</v>
      </c>
      <c r="B36" s="12">
        <v>9781442521001</v>
      </c>
      <c r="C36" s="17">
        <v>9.5</v>
      </c>
    </row>
    <row r="37" spans="1:3">
      <c r="A37" s="11" t="s">
        <v>123</v>
      </c>
      <c r="B37" s="12">
        <v>9781442521049</v>
      </c>
      <c r="C37" s="17">
        <v>9.5</v>
      </c>
    </row>
    <row r="38" spans="1:3">
      <c r="A38" s="11" t="s">
        <v>124</v>
      </c>
      <c r="B38" s="12">
        <v>9781486018376</v>
      </c>
      <c r="C38" s="17">
        <v>9.5</v>
      </c>
    </row>
    <row r="39" spans="1:3">
      <c r="A39" s="11" t="s">
        <v>125</v>
      </c>
      <c r="B39" s="12">
        <v>9781442521056</v>
      </c>
      <c r="C39" s="17">
        <v>9.5</v>
      </c>
    </row>
    <row r="40" spans="1:3">
      <c r="A40" s="11" t="s">
        <v>126</v>
      </c>
      <c r="B40" s="12">
        <v>9781442521025</v>
      </c>
      <c r="C40" s="17">
        <v>9.5</v>
      </c>
    </row>
    <row r="41" spans="1:3">
      <c r="A41" s="11" t="s">
        <v>127</v>
      </c>
      <c r="B41" s="12">
        <v>9781486018390</v>
      </c>
      <c r="C41" s="17">
        <v>9.5</v>
      </c>
    </row>
    <row r="42" spans="1:3">
      <c r="A42" s="11" t="s">
        <v>128</v>
      </c>
      <c r="B42" s="12">
        <v>9781442521032</v>
      </c>
      <c r="C42" s="17">
        <v>9.5</v>
      </c>
    </row>
    <row r="43" spans="1:3">
      <c r="A43" s="11" t="s">
        <v>129</v>
      </c>
      <c r="B43" s="12">
        <v>9781442521018</v>
      </c>
      <c r="C43" s="17">
        <v>9.5</v>
      </c>
    </row>
    <row r="45" spans="1:3">
      <c r="A45" s="32" t="s">
        <v>130</v>
      </c>
      <c r="B45" s="33">
        <v>9781486028306</v>
      </c>
      <c r="C45" s="31">
        <v>83.95</v>
      </c>
    </row>
    <row r="46" spans="1:3">
      <c r="A46" s="11" t="s">
        <v>131</v>
      </c>
      <c r="B46" s="12">
        <v>9781486018406</v>
      </c>
      <c r="C46" s="17">
        <v>9.5</v>
      </c>
    </row>
    <row r="47" spans="1:3">
      <c r="A47" s="11" t="s">
        <v>132</v>
      </c>
      <c r="B47" s="12">
        <v>9781442521131</v>
      </c>
      <c r="C47" s="17">
        <v>9.5</v>
      </c>
    </row>
    <row r="48" spans="1:3">
      <c r="A48" s="11" t="s">
        <v>133</v>
      </c>
      <c r="B48" s="12">
        <v>9781486018437</v>
      </c>
      <c r="C48" s="17">
        <v>9.5</v>
      </c>
    </row>
    <row r="49" spans="1:3">
      <c r="A49" s="11" t="s">
        <v>134</v>
      </c>
      <c r="B49" s="12">
        <v>9781442521087</v>
      </c>
      <c r="C49" s="17">
        <v>9.5</v>
      </c>
    </row>
    <row r="50" spans="1:3">
      <c r="A50" s="11" t="s">
        <v>135</v>
      </c>
      <c r="B50" s="12">
        <v>9781442521070</v>
      </c>
      <c r="C50" s="17">
        <v>9.5</v>
      </c>
    </row>
    <row r="51" spans="1:3">
      <c r="A51" s="11" t="s">
        <v>136</v>
      </c>
      <c r="B51" s="12">
        <v>9781442521117</v>
      </c>
      <c r="C51" s="17">
        <v>9.5</v>
      </c>
    </row>
    <row r="52" spans="1:3">
      <c r="A52" s="11" t="s">
        <v>137</v>
      </c>
      <c r="B52" s="12">
        <v>9781486018413</v>
      </c>
      <c r="C52" s="17">
        <v>9.5</v>
      </c>
    </row>
    <row r="53" spans="1:3">
      <c r="A53" s="11" t="s">
        <v>138</v>
      </c>
      <c r="B53" s="12">
        <v>9781442521100</v>
      </c>
      <c r="C53" s="17">
        <v>9.5</v>
      </c>
    </row>
    <row r="54" spans="1:3">
      <c r="A54" s="11" t="s">
        <v>139</v>
      </c>
      <c r="B54" s="12">
        <v>9781486018420</v>
      </c>
      <c r="C54" s="17">
        <v>9.5</v>
      </c>
    </row>
    <row r="55" spans="1:3">
      <c r="A55" s="11" t="s">
        <v>140</v>
      </c>
      <c r="B55" s="12">
        <v>9781442521124</v>
      </c>
      <c r="C55" s="17">
        <v>9.5</v>
      </c>
    </row>
    <row r="56" spans="1:3">
      <c r="A56" s="11" t="s">
        <v>141</v>
      </c>
      <c r="B56" s="12">
        <v>9781442521094</v>
      </c>
      <c r="C56" s="17">
        <v>9.5</v>
      </c>
    </row>
    <row r="58" spans="1:3">
      <c r="A58" s="32" t="s">
        <v>142</v>
      </c>
      <c r="B58" s="33">
        <v>9781486028313</v>
      </c>
      <c r="C58" s="31">
        <v>83.95</v>
      </c>
    </row>
    <row r="59" spans="1:3">
      <c r="A59" s="11" t="s">
        <v>143</v>
      </c>
      <c r="B59" s="12">
        <v>9781442521209</v>
      </c>
      <c r="C59" s="17">
        <v>9.5</v>
      </c>
    </row>
    <row r="60" spans="1:3">
      <c r="A60" s="11" t="s">
        <v>144</v>
      </c>
      <c r="B60" s="12">
        <v>9781442521148</v>
      </c>
      <c r="C60" s="17">
        <v>9.5</v>
      </c>
    </row>
    <row r="61" spans="1:3">
      <c r="A61" s="11" t="s">
        <v>145</v>
      </c>
      <c r="B61" s="12">
        <v>9781442521186</v>
      </c>
      <c r="C61" s="17">
        <v>9.5</v>
      </c>
    </row>
    <row r="62" spans="1:3">
      <c r="A62" s="11" t="s">
        <v>146</v>
      </c>
      <c r="B62" s="12">
        <v>9781486018451</v>
      </c>
      <c r="C62" s="17">
        <v>9.5</v>
      </c>
    </row>
    <row r="63" spans="1:3">
      <c r="A63" s="11" t="s">
        <v>147</v>
      </c>
      <c r="B63" s="12">
        <v>9781442521155</v>
      </c>
      <c r="C63" s="17">
        <v>9.5</v>
      </c>
    </row>
    <row r="64" spans="1:3">
      <c r="A64" s="11" t="s">
        <v>148</v>
      </c>
      <c r="B64" s="12">
        <v>9781442521179</v>
      </c>
      <c r="C64" s="17">
        <v>9.5</v>
      </c>
    </row>
    <row r="65" spans="1:3">
      <c r="A65" s="11" t="s">
        <v>149</v>
      </c>
      <c r="B65" s="12">
        <v>9781442521162</v>
      </c>
      <c r="C65" s="17">
        <v>9.5</v>
      </c>
    </row>
    <row r="66" spans="1:3">
      <c r="A66" s="11" t="s">
        <v>150</v>
      </c>
      <c r="B66" s="12">
        <v>9781486018475</v>
      </c>
      <c r="C66" s="17">
        <v>9.5</v>
      </c>
    </row>
    <row r="67" spans="1:3">
      <c r="A67" s="11" t="s">
        <v>151</v>
      </c>
      <c r="B67" s="12">
        <v>9781442521193</v>
      </c>
      <c r="C67" s="17">
        <v>9.5</v>
      </c>
    </row>
    <row r="68" spans="1:3">
      <c r="A68" s="11" t="s">
        <v>152</v>
      </c>
      <c r="B68" s="12">
        <v>9781486018468</v>
      </c>
      <c r="C68" s="17">
        <v>9.5</v>
      </c>
    </row>
    <row r="69" spans="1:3">
      <c r="A69" s="11" t="s">
        <v>153</v>
      </c>
      <c r="B69" s="12">
        <v>9781486018444</v>
      </c>
      <c r="C69" s="17">
        <v>9.5</v>
      </c>
    </row>
    <row r="71" spans="1:3">
      <c r="A71" s="32" t="s">
        <v>154</v>
      </c>
      <c r="B71" s="32"/>
      <c r="C71" s="32"/>
    </row>
    <row r="72" spans="1:3">
      <c r="A72" s="11" t="s">
        <v>155</v>
      </c>
      <c r="B72" s="12">
        <v>9781488670152</v>
      </c>
      <c r="C72" s="17">
        <v>5665.95</v>
      </c>
    </row>
    <row r="74" spans="1:3">
      <c r="A74" s="32" t="s">
        <v>156</v>
      </c>
      <c r="B74" s="33">
        <v>9781486028344</v>
      </c>
      <c r="C74" s="31">
        <v>94.95</v>
      </c>
    </row>
    <row r="75" spans="1:3">
      <c r="A75" s="11" t="s">
        <v>157</v>
      </c>
      <c r="B75" s="12">
        <v>9781486018505</v>
      </c>
      <c r="C75" s="50">
        <v>10.5</v>
      </c>
    </row>
    <row r="76" spans="1:3">
      <c r="A76" s="11" t="s">
        <v>158</v>
      </c>
      <c r="B76" s="12">
        <v>9781442521254</v>
      </c>
      <c r="C76" s="50">
        <v>10.5</v>
      </c>
    </row>
    <row r="77" spans="1:3">
      <c r="A77" s="11" t="s">
        <v>159</v>
      </c>
      <c r="B77" s="12">
        <v>9781486018512</v>
      </c>
      <c r="C77" s="50">
        <v>10.5</v>
      </c>
    </row>
    <row r="78" spans="1:3">
      <c r="A78" s="11" t="s">
        <v>160</v>
      </c>
      <c r="B78" s="12">
        <v>9781442521230</v>
      </c>
      <c r="C78" s="50">
        <v>10.5</v>
      </c>
    </row>
    <row r="79" spans="1:3">
      <c r="A79" s="11" t="s">
        <v>161</v>
      </c>
      <c r="B79" s="12">
        <v>9781442521216</v>
      </c>
      <c r="C79" s="50">
        <v>10.5</v>
      </c>
    </row>
    <row r="80" spans="1:3">
      <c r="A80" s="11" t="s">
        <v>162</v>
      </c>
      <c r="B80" s="12">
        <v>9781442521223</v>
      </c>
      <c r="C80" s="50">
        <v>10.5</v>
      </c>
    </row>
    <row r="81" spans="1:3">
      <c r="A81" s="11" t="s">
        <v>163</v>
      </c>
      <c r="B81" s="12">
        <v>9781486018482</v>
      </c>
      <c r="C81" s="50">
        <v>10.5</v>
      </c>
    </row>
    <row r="82" spans="1:3">
      <c r="A82" s="11" t="s">
        <v>164</v>
      </c>
      <c r="B82" s="12">
        <v>9781442521278</v>
      </c>
      <c r="C82" s="50">
        <v>10.5</v>
      </c>
    </row>
    <row r="83" spans="1:3">
      <c r="A83" s="11" t="s">
        <v>165</v>
      </c>
      <c r="B83" s="12">
        <v>9781486018499</v>
      </c>
      <c r="C83" s="50">
        <v>10.5</v>
      </c>
    </row>
    <row r="84" spans="1:3">
      <c r="A84" s="11" t="s">
        <v>166</v>
      </c>
      <c r="B84" s="12">
        <v>9781442521247</v>
      </c>
      <c r="C84" s="50">
        <v>10.5</v>
      </c>
    </row>
    <row r="85" spans="1:3">
      <c r="A85" s="11" t="s">
        <v>167</v>
      </c>
      <c r="B85" s="12">
        <v>9781442521261</v>
      </c>
      <c r="C85" s="50">
        <v>10.5</v>
      </c>
    </row>
    <row r="87" spans="1:3">
      <c r="A87" s="32" t="s">
        <v>168</v>
      </c>
      <c r="B87" s="33">
        <v>9781486028351</v>
      </c>
      <c r="C87" s="31">
        <v>94.95</v>
      </c>
    </row>
    <row r="88" spans="1:3">
      <c r="A88" s="11" t="s">
        <v>169</v>
      </c>
      <c r="B88" s="12">
        <v>9781442521322</v>
      </c>
      <c r="C88" s="17">
        <v>10.5</v>
      </c>
    </row>
    <row r="89" spans="1:3">
      <c r="A89" s="11" t="s">
        <v>170</v>
      </c>
      <c r="B89" s="12">
        <v>9781486018543</v>
      </c>
      <c r="C89" s="17">
        <v>10.5</v>
      </c>
    </row>
    <row r="90" spans="1:3">
      <c r="A90" s="11" t="s">
        <v>171</v>
      </c>
      <c r="B90" s="12">
        <v>9781486018567</v>
      </c>
      <c r="C90" s="17">
        <v>10.5</v>
      </c>
    </row>
    <row r="91" spans="1:3">
      <c r="A91" s="11" t="s">
        <v>172</v>
      </c>
      <c r="B91" s="12">
        <v>9781486018550</v>
      </c>
      <c r="C91" s="17">
        <v>10.5</v>
      </c>
    </row>
    <row r="92" spans="1:3">
      <c r="A92" s="11" t="s">
        <v>173</v>
      </c>
      <c r="B92" s="12">
        <v>9781442521346</v>
      </c>
      <c r="C92" s="17">
        <v>10.5</v>
      </c>
    </row>
    <row r="93" spans="1:3">
      <c r="A93" s="11" t="s">
        <v>174</v>
      </c>
      <c r="B93" s="12">
        <v>9781486018536</v>
      </c>
      <c r="C93" s="17">
        <v>10.5</v>
      </c>
    </row>
    <row r="94" spans="1:3">
      <c r="A94" s="11" t="s">
        <v>175</v>
      </c>
      <c r="B94" s="12">
        <v>9781442521360</v>
      </c>
      <c r="C94" s="17">
        <v>10.5</v>
      </c>
    </row>
    <row r="95" spans="1:3">
      <c r="A95" s="11" t="s">
        <v>176</v>
      </c>
      <c r="B95" s="12">
        <v>9781442521308</v>
      </c>
      <c r="C95" s="17">
        <v>10.5</v>
      </c>
    </row>
    <row r="96" spans="1:3">
      <c r="A96" s="11" t="s">
        <v>177</v>
      </c>
      <c r="B96" s="12">
        <v>9781442521315</v>
      </c>
      <c r="C96" s="17">
        <v>10.5</v>
      </c>
    </row>
    <row r="97" spans="1:3">
      <c r="A97" s="11" t="s">
        <v>178</v>
      </c>
      <c r="B97" s="12">
        <v>9781442521285</v>
      </c>
      <c r="C97" s="17">
        <v>10.5</v>
      </c>
    </row>
    <row r="98" spans="1:3">
      <c r="A98" s="11" t="s">
        <v>179</v>
      </c>
      <c r="B98" s="12">
        <v>9781442521339</v>
      </c>
      <c r="C98" s="17">
        <v>10.5</v>
      </c>
    </row>
    <row r="100" spans="1:3">
      <c r="A100" s="32" t="s">
        <v>180</v>
      </c>
      <c r="B100" s="33">
        <v>9781486028368</v>
      </c>
      <c r="C100" s="31">
        <v>94.95</v>
      </c>
    </row>
    <row r="101" spans="1:3">
      <c r="A101" s="11" t="s">
        <v>181</v>
      </c>
      <c r="B101" s="12">
        <v>9781442521391</v>
      </c>
      <c r="C101" s="17">
        <v>10.5</v>
      </c>
    </row>
    <row r="102" spans="1:3">
      <c r="A102" s="11" t="s">
        <v>182</v>
      </c>
      <c r="B102" s="12">
        <v>9781442521353</v>
      </c>
      <c r="C102" s="17">
        <v>10.5</v>
      </c>
    </row>
    <row r="103" spans="1:3">
      <c r="A103" s="11" t="s">
        <v>183</v>
      </c>
      <c r="B103" s="12">
        <v>9781442521377</v>
      </c>
      <c r="C103" s="17">
        <v>10.5</v>
      </c>
    </row>
    <row r="104" spans="1:3">
      <c r="A104" s="11" t="s">
        <v>184</v>
      </c>
      <c r="B104" s="12">
        <v>9781442521384</v>
      </c>
      <c r="C104" s="17">
        <v>10.5</v>
      </c>
    </row>
    <row r="105" spans="1:3">
      <c r="A105" s="11" t="s">
        <v>185</v>
      </c>
      <c r="B105" s="12">
        <v>9781442521292</v>
      </c>
      <c r="C105" s="17">
        <v>10.5</v>
      </c>
    </row>
    <row r="106" spans="1:3">
      <c r="A106" s="11" t="s">
        <v>186</v>
      </c>
      <c r="B106" s="12">
        <v>9781486018529</v>
      </c>
      <c r="C106" s="17">
        <v>10.5</v>
      </c>
    </row>
    <row r="107" spans="1:3">
      <c r="A107" s="11" t="s">
        <v>187</v>
      </c>
      <c r="B107" s="12">
        <v>9781442521414</v>
      </c>
      <c r="C107" s="17">
        <v>10.5</v>
      </c>
    </row>
    <row r="108" spans="1:3">
      <c r="A108" s="11" t="s">
        <v>188</v>
      </c>
      <c r="B108" s="12">
        <v>9781486018574</v>
      </c>
      <c r="C108" s="17">
        <v>10.5</v>
      </c>
    </row>
    <row r="109" spans="1:3">
      <c r="A109" s="11" t="s">
        <v>189</v>
      </c>
      <c r="B109" s="12">
        <v>9781486018581</v>
      </c>
      <c r="C109" s="17">
        <v>10.5</v>
      </c>
    </row>
    <row r="110" spans="1:3">
      <c r="A110" s="11" t="s">
        <v>190</v>
      </c>
      <c r="B110" s="12">
        <v>9781486018598</v>
      </c>
      <c r="C110" s="17">
        <v>10.5</v>
      </c>
    </row>
    <row r="111" spans="1:3">
      <c r="A111" s="11" t="s">
        <v>191</v>
      </c>
      <c r="B111" s="12">
        <v>9781442521407</v>
      </c>
      <c r="C111" s="17">
        <v>10.5</v>
      </c>
    </row>
    <row r="113" spans="1:3">
      <c r="A113" s="32" t="s">
        <v>192</v>
      </c>
      <c r="B113" s="33">
        <v>9781486028375</v>
      </c>
      <c r="C113" s="31">
        <v>94.95</v>
      </c>
    </row>
    <row r="114" spans="1:3">
      <c r="A114" s="11" t="s">
        <v>193</v>
      </c>
      <c r="B114" s="12">
        <v>9781442521438</v>
      </c>
      <c r="C114" s="17">
        <v>10.5</v>
      </c>
    </row>
    <row r="115" spans="1:3">
      <c r="A115" s="11" t="s">
        <v>194</v>
      </c>
      <c r="B115" s="12">
        <v>9781442521483</v>
      </c>
      <c r="C115" s="17">
        <v>10.5</v>
      </c>
    </row>
    <row r="116" spans="1:3">
      <c r="A116" s="11" t="s">
        <v>195</v>
      </c>
      <c r="B116" s="12">
        <v>9781486018635</v>
      </c>
      <c r="C116" s="17">
        <v>10.5</v>
      </c>
    </row>
    <row r="117" spans="1:3" ht="14.25" customHeight="1">
      <c r="A117" s="11" t="s">
        <v>196</v>
      </c>
      <c r="B117" s="12">
        <v>9781486018604</v>
      </c>
      <c r="C117" s="17">
        <v>10.5</v>
      </c>
    </row>
    <row r="118" spans="1:3">
      <c r="A118" s="11" t="s">
        <v>197</v>
      </c>
      <c r="B118" s="12">
        <v>9781442521445</v>
      </c>
      <c r="C118" s="17">
        <v>10.5</v>
      </c>
    </row>
    <row r="119" spans="1:3">
      <c r="A119" s="11" t="s">
        <v>198</v>
      </c>
      <c r="B119" s="12">
        <v>9781442521476</v>
      </c>
      <c r="C119" s="17">
        <v>10.5</v>
      </c>
    </row>
    <row r="120" spans="1:3">
      <c r="A120" s="11" t="s">
        <v>199</v>
      </c>
      <c r="B120" s="12">
        <v>9781486018628</v>
      </c>
      <c r="C120" s="17">
        <v>10.5</v>
      </c>
    </row>
    <row r="121" spans="1:3">
      <c r="A121" s="11" t="s">
        <v>200</v>
      </c>
      <c r="B121" s="12">
        <v>9781442521452</v>
      </c>
      <c r="C121" s="17">
        <v>10.5</v>
      </c>
    </row>
    <row r="122" spans="1:3">
      <c r="A122" s="11" t="s">
        <v>201</v>
      </c>
      <c r="B122" s="12">
        <v>9781442521469</v>
      </c>
      <c r="C122" s="17">
        <v>10.5</v>
      </c>
    </row>
    <row r="123" spans="1:3">
      <c r="A123" s="11" t="s">
        <v>202</v>
      </c>
      <c r="B123" s="12">
        <v>9781442521421</v>
      </c>
      <c r="C123" s="17">
        <v>10.5</v>
      </c>
    </row>
    <row r="124" spans="1:3">
      <c r="A124" s="11" t="s">
        <v>203</v>
      </c>
      <c r="B124" s="12">
        <v>9781486018611</v>
      </c>
      <c r="C124" s="17">
        <v>10.5</v>
      </c>
    </row>
    <row r="126" spans="1:3">
      <c r="A126" s="32" t="s">
        <v>204</v>
      </c>
      <c r="B126" s="33">
        <v>9781486028382</v>
      </c>
      <c r="C126" s="31">
        <v>94.95</v>
      </c>
    </row>
    <row r="127" spans="1:3">
      <c r="A127" s="11" t="s">
        <v>205</v>
      </c>
      <c r="B127" s="12">
        <v>9781442521506</v>
      </c>
      <c r="C127" s="17">
        <v>10.5</v>
      </c>
    </row>
    <row r="128" spans="1:3">
      <c r="A128" s="11" t="s">
        <v>206</v>
      </c>
      <c r="B128" s="12">
        <v>9781442521551</v>
      </c>
      <c r="C128" s="17">
        <v>10.5</v>
      </c>
    </row>
    <row r="129" spans="1:3">
      <c r="A129" s="11" t="s">
        <v>207</v>
      </c>
      <c r="B129" s="12">
        <v>9781486018642</v>
      </c>
      <c r="C129" s="17">
        <v>10.5</v>
      </c>
    </row>
    <row r="130" spans="1:3">
      <c r="A130" s="11" t="s">
        <v>208</v>
      </c>
      <c r="B130" s="12">
        <v>9781442521520</v>
      </c>
      <c r="C130" s="17">
        <v>10.5</v>
      </c>
    </row>
    <row r="131" spans="1:3">
      <c r="A131" s="11" t="s">
        <v>209</v>
      </c>
      <c r="B131" s="12">
        <v>9781442521544</v>
      </c>
      <c r="C131" s="17">
        <v>10.5</v>
      </c>
    </row>
    <row r="132" spans="1:3">
      <c r="A132" s="11" t="s">
        <v>210</v>
      </c>
      <c r="B132" s="12">
        <v>9781486018673</v>
      </c>
      <c r="C132" s="17">
        <v>10.5</v>
      </c>
    </row>
    <row r="133" spans="1:3">
      <c r="A133" s="11" t="s">
        <v>211</v>
      </c>
      <c r="B133" s="12">
        <v>9781442521513</v>
      </c>
      <c r="C133" s="17">
        <v>10.5</v>
      </c>
    </row>
    <row r="134" spans="1:3">
      <c r="A134" s="11" t="s">
        <v>212</v>
      </c>
      <c r="B134" s="12">
        <v>9781486018666</v>
      </c>
      <c r="C134" s="17">
        <v>10.5</v>
      </c>
    </row>
    <row r="135" spans="1:3">
      <c r="A135" s="11" t="s">
        <v>213</v>
      </c>
      <c r="B135" s="12">
        <v>9781442521537</v>
      </c>
      <c r="C135" s="17">
        <v>10.5</v>
      </c>
    </row>
    <row r="136" spans="1:3">
      <c r="A136" s="11" t="s">
        <v>214</v>
      </c>
      <c r="B136" s="12">
        <v>9781442521490</v>
      </c>
      <c r="C136" s="17">
        <v>10.5</v>
      </c>
    </row>
    <row r="137" spans="1:3">
      <c r="A137" s="11" t="s">
        <v>215</v>
      </c>
      <c r="B137" s="12">
        <v>9781486018659</v>
      </c>
      <c r="C137" s="17">
        <v>10.5</v>
      </c>
    </row>
    <row r="139" spans="1:3">
      <c r="A139" s="32" t="s">
        <v>216</v>
      </c>
      <c r="B139" s="33">
        <v>9781488670091</v>
      </c>
      <c r="C139" s="31">
        <v>87.5</v>
      </c>
    </row>
    <row r="140" spans="1:3">
      <c r="A140" s="11" t="s">
        <v>217</v>
      </c>
      <c r="B140" s="12">
        <v>9781442521629</v>
      </c>
      <c r="C140" s="17">
        <v>10.5</v>
      </c>
    </row>
    <row r="141" spans="1:3">
      <c r="A141" s="11" t="s">
        <v>218</v>
      </c>
      <c r="B141" s="12">
        <v>9781486018680</v>
      </c>
      <c r="C141" s="17">
        <v>10.5</v>
      </c>
    </row>
    <row r="142" spans="1:3">
      <c r="A142" s="11" t="s">
        <v>219</v>
      </c>
      <c r="B142" s="12">
        <v>9781442521612</v>
      </c>
      <c r="C142" s="17">
        <v>10.5</v>
      </c>
    </row>
    <row r="143" spans="1:3">
      <c r="A143" s="11" t="s">
        <v>220</v>
      </c>
      <c r="B143" s="12">
        <v>9781486018703</v>
      </c>
      <c r="C143" s="17">
        <v>10.5</v>
      </c>
    </row>
    <row r="144" spans="1:3">
      <c r="A144" s="11" t="s">
        <v>221</v>
      </c>
      <c r="B144" s="12">
        <v>9781442521582</v>
      </c>
      <c r="C144" s="17">
        <v>10.5</v>
      </c>
    </row>
    <row r="145" spans="1:3">
      <c r="A145" s="11" t="s">
        <v>222</v>
      </c>
      <c r="B145" s="12">
        <v>9781442521568</v>
      </c>
      <c r="C145" s="17">
        <v>10.5</v>
      </c>
    </row>
    <row r="146" spans="1:3">
      <c r="A146" s="11" t="s">
        <v>223</v>
      </c>
      <c r="B146" s="12">
        <v>9781442521599</v>
      </c>
      <c r="C146" s="17">
        <v>10.5</v>
      </c>
    </row>
    <row r="147" spans="1:3">
      <c r="A147" s="11" t="s">
        <v>224</v>
      </c>
      <c r="B147" s="12">
        <v>9781442521605</v>
      </c>
      <c r="C147" s="17">
        <v>10.5</v>
      </c>
    </row>
    <row r="148" spans="1:3">
      <c r="A148" s="11" t="s">
        <v>225</v>
      </c>
      <c r="B148" s="12">
        <v>9781486018710</v>
      </c>
      <c r="C148" s="17">
        <v>10.5</v>
      </c>
    </row>
    <row r="149" spans="1:3">
      <c r="A149" s="11" t="s">
        <v>226</v>
      </c>
      <c r="B149" s="12">
        <v>9781486018697</v>
      </c>
      <c r="C149" s="17">
        <v>10.5</v>
      </c>
    </row>
    <row r="151" spans="1:3">
      <c r="A151" s="32" t="s">
        <v>227</v>
      </c>
      <c r="B151" s="33">
        <v>9781486028405</v>
      </c>
      <c r="C151" s="31">
        <v>94.95</v>
      </c>
    </row>
    <row r="152" spans="1:3">
      <c r="A152" s="11" t="s">
        <v>228</v>
      </c>
      <c r="B152" s="12">
        <v>9781442521636</v>
      </c>
      <c r="C152" s="17">
        <v>10.5</v>
      </c>
    </row>
    <row r="153" spans="1:3">
      <c r="A153" s="11" t="s">
        <v>229</v>
      </c>
      <c r="B153" s="12">
        <v>9781486018826</v>
      </c>
      <c r="C153" s="17">
        <v>10.5</v>
      </c>
    </row>
    <row r="154" spans="1:3">
      <c r="A154" s="11" t="s">
        <v>230</v>
      </c>
      <c r="B154" s="12">
        <v>9781486018727</v>
      </c>
      <c r="C154" s="17">
        <v>10.5</v>
      </c>
    </row>
    <row r="155" spans="1:3">
      <c r="A155" s="11" t="s">
        <v>231</v>
      </c>
      <c r="B155" s="12">
        <v>9781486018734</v>
      </c>
      <c r="C155" s="17">
        <v>10.5</v>
      </c>
    </row>
    <row r="156" spans="1:3">
      <c r="A156" s="11" t="s">
        <v>232</v>
      </c>
      <c r="B156" s="12">
        <v>9781442521674</v>
      </c>
      <c r="C156" s="17">
        <v>10.5</v>
      </c>
    </row>
    <row r="157" spans="1:3">
      <c r="A157" s="11" t="s">
        <v>233</v>
      </c>
      <c r="B157" s="12">
        <v>9781442521667</v>
      </c>
      <c r="C157" s="17">
        <v>10.5</v>
      </c>
    </row>
    <row r="158" spans="1:3">
      <c r="A158" s="11" t="s">
        <v>234</v>
      </c>
      <c r="B158" s="12">
        <v>9781442521643</v>
      </c>
      <c r="C158" s="17">
        <v>10.5</v>
      </c>
    </row>
    <row r="159" spans="1:3">
      <c r="A159" s="11" t="s">
        <v>235</v>
      </c>
      <c r="B159" s="12">
        <v>9781442521681</v>
      </c>
      <c r="C159" s="17">
        <v>10.5</v>
      </c>
    </row>
    <row r="160" spans="1:3">
      <c r="A160" s="11" t="s">
        <v>236</v>
      </c>
      <c r="B160" s="12">
        <v>9781442521698</v>
      </c>
      <c r="C160" s="17">
        <v>10.5</v>
      </c>
    </row>
    <row r="161" spans="1:3">
      <c r="A161" s="11" t="s">
        <v>237</v>
      </c>
      <c r="B161" s="12">
        <v>9781486018758</v>
      </c>
      <c r="C161" s="17">
        <v>10.5</v>
      </c>
    </row>
    <row r="162" spans="1:3">
      <c r="A162" s="11" t="s">
        <v>238</v>
      </c>
      <c r="B162" s="12">
        <v>9781442521650</v>
      </c>
      <c r="C162" s="17">
        <v>10.5</v>
      </c>
    </row>
    <row r="164" spans="1:3">
      <c r="A164" s="32" t="s">
        <v>239</v>
      </c>
      <c r="B164" s="33">
        <v>9781486028412</v>
      </c>
      <c r="C164" s="31">
        <v>94.95</v>
      </c>
    </row>
    <row r="165" spans="1:3">
      <c r="A165" s="11" t="s">
        <v>240</v>
      </c>
      <c r="B165" s="12">
        <v>9781442521728</v>
      </c>
      <c r="C165" s="17">
        <v>10.5</v>
      </c>
    </row>
    <row r="166" spans="1:3">
      <c r="A166" s="11" t="s">
        <v>241</v>
      </c>
      <c r="B166" s="12">
        <v>9781486018796</v>
      </c>
      <c r="C166" s="17">
        <v>10.5</v>
      </c>
    </row>
    <row r="167" spans="1:3">
      <c r="A167" s="11" t="s">
        <v>242</v>
      </c>
      <c r="B167" s="12">
        <v>9781442521711</v>
      </c>
      <c r="C167" s="17">
        <v>10.5</v>
      </c>
    </row>
    <row r="168" spans="1:3">
      <c r="A168" s="11" t="s">
        <v>243</v>
      </c>
      <c r="B168" s="12">
        <v>9781486018765</v>
      </c>
      <c r="C168" s="17">
        <v>10.5</v>
      </c>
    </row>
    <row r="169" spans="1:3">
      <c r="A169" s="11" t="s">
        <v>244</v>
      </c>
      <c r="B169" s="12">
        <v>9781486018772</v>
      </c>
      <c r="C169" s="17">
        <v>10.5</v>
      </c>
    </row>
    <row r="170" spans="1:3">
      <c r="A170" s="11" t="s">
        <v>245</v>
      </c>
      <c r="B170" s="12">
        <v>9781442521742</v>
      </c>
      <c r="C170" s="17">
        <v>10.5</v>
      </c>
    </row>
    <row r="171" spans="1:3">
      <c r="A171" s="11" t="s">
        <v>246</v>
      </c>
      <c r="B171" s="12">
        <v>9781442521759</v>
      </c>
      <c r="C171" s="17">
        <v>10.5</v>
      </c>
    </row>
    <row r="172" spans="1:3">
      <c r="A172" s="11" t="s">
        <v>247</v>
      </c>
      <c r="B172" s="12">
        <v>9781442521704</v>
      </c>
      <c r="C172" s="17">
        <v>10.5</v>
      </c>
    </row>
    <row r="173" spans="1:3">
      <c r="A173" s="11" t="s">
        <v>248</v>
      </c>
      <c r="B173" s="12">
        <v>9781486018789</v>
      </c>
      <c r="C173" s="17">
        <v>10.5</v>
      </c>
    </row>
    <row r="174" spans="1:3">
      <c r="A174" s="11" t="s">
        <v>249</v>
      </c>
      <c r="B174" s="12">
        <v>9781442521766</v>
      </c>
      <c r="C174" s="17">
        <v>10.5</v>
      </c>
    </row>
    <row r="175" spans="1:3">
      <c r="A175" s="11" t="s">
        <v>250</v>
      </c>
      <c r="B175" s="12">
        <v>9781442521735</v>
      </c>
      <c r="C175" s="17">
        <v>10.5</v>
      </c>
    </row>
    <row r="177" spans="1:3">
      <c r="A177" s="32" t="s">
        <v>251</v>
      </c>
      <c r="B177" s="33">
        <v>9781486028429</v>
      </c>
      <c r="C177" s="31">
        <v>94.95</v>
      </c>
    </row>
    <row r="178" spans="1:3">
      <c r="A178" s="11" t="s">
        <v>252</v>
      </c>
      <c r="B178" s="12">
        <v>9781486018802</v>
      </c>
      <c r="C178" s="17">
        <v>10.5</v>
      </c>
    </row>
    <row r="179" spans="1:3">
      <c r="A179" s="11" t="s">
        <v>253</v>
      </c>
      <c r="B179" s="12">
        <v>9781486018833</v>
      </c>
      <c r="C179" s="17">
        <v>10.5</v>
      </c>
    </row>
    <row r="180" spans="1:3">
      <c r="A180" s="11" t="s">
        <v>254</v>
      </c>
      <c r="B180" s="12">
        <v>9781442521810</v>
      </c>
      <c r="C180" s="17">
        <v>10.5</v>
      </c>
    </row>
    <row r="181" spans="1:3">
      <c r="A181" s="11" t="s">
        <v>255</v>
      </c>
      <c r="B181" s="12">
        <v>9781486018819</v>
      </c>
      <c r="C181" s="17">
        <v>10.5</v>
      </c>
    </row>
    <row r="182" spans="1:3">
      <c r="A182" s="11" t="s">
        <v>256</v>
      </c>
      <c r="B182" s="12">
        <v>9781442521803</v>
      </c>
      <c r="C182" s="17">
        <v>10.5</v>
      </c>
    </row>
    <row r="183" spans="1:3">
      <c r="A183" s="11" t="s">
        <v>257</v>
      </c>
      <c r="B183" s="12">
        <v>9781442521827</v>
      </c>
      <c r="C183" s="17">
        <v>10.5</v>
      </c>
    </row>
    <row r="184" spans="1:3">
      <c r="A184" s="11" t="s">
        <v>258</v>
      </c>
      <c r="B184" s="12">
        <v>9781442521773</v>
      </c>
      <c r="C184" s="17">
        <v>10.5</v>
      </c>
    </row>
    <row r="185" spans="1:3">
      <c r="A185" s="11" t="s">
        <v>259</v>
      </c>
      <c r="B185" s="12">
        <v>9781486018741</v>
      </c>
      <c r="C185" s="17">
        <v>10.5</v>
      </c>
    </row>
    <row r="186" spans="1:3">
      <c r="A186" s="11" t="s">
        <v>260</v>
      </c>
      <c r="B186" s="12">
        <v>9781442521797</v>
      </c>
      <c r="C186" s="17">
        <v>10.5</v>
      </c>
    </row>
    <row r="187" spans="1:3">
      <c r="A187" s="11" t="s">
        <v>261</v>
      </c>
      <c r="B187" s="12">
        <v>9781442521834</v>
      </c>
      <c r="C187" s="17">
        <v>10.5</v>
      </c>
    </row>
    <row r="188" spans="1:3">
      <c r="A188" s="11" t="s">
        <v>262</v>
      </c>
      <c r="B188" s="12">
        <v>9781442521780</v>
      </c>
      <c r="C188" s="17">
        <v>10.5</v>
      </c>
    </row>
    <row r="190" spans="1:3">
      <c r="A190" s="32" t="s">
        <v>263</v>
      </c>
      <c r="B190" s="33">
        <v>9781486028436</v>
      </c>
      <c r="C190" s="31">
        <v>94.95</v>
      </c>
    </row>
    <row r="191" spans="1:3">
      <c r="A191" s="11" t="s">
        <v>264</v>
      </c>
      <c r="B191" s="12">
        <v>9781442521896</v>
      </c>
      <c r="C191" s="17">
        <v>10.5</v>
      </c>
    </row>
    <row r="192" spans="1:3">
      <c r="A192" s="11" t="s">
        <v>265</v>
      </c>
      <c r="B192" s="12">
        <v>9781442521889</v>
      </c>
      <c r="C192" s="17">
        <v>10.5</v>
      </c>
    </row>
    <row r="193" spans="1:3">
      <c r="A193" s="11" t="s">
        <v>266</v>
      </c>
      <c r="B193" s="12">
        <v>9781442521858</v>
      </c>
      <c r="C193" s="17">
        <v>10.5</v>
      </c>
    </row>
    <row r="194" spans="1:3">
      <c r="A194" s="11" t="s">
        <v>267</v>
      </c>
      <c r="B194" s="12">
        <v>9781486016938</v>
      </c>
      <c r="C194" s="17">
        <v>10.5</v>
      </c>
    </row>
    <row r="195" spans="1:3">
      <c r="A195" s="11" t="s">
        <v>268</v>
      </c>
      <c r="B195" s="12">
        <v>9781486018161</v>
      </c>
      <c r="C195" s="17">
        <v>10.5</v>
      </c>
    </row>
    <row r="196" spans="1:3">
      <c r="A196" s="11" t="s">
        <v>269</v>
      </c>
      <c r="B196" s="12">
        <v>9781442521841</v>
      </c>
      <c r="C196" s="17">
        <v>10.5</v>
      </c>
    </row>
    <row r="197" spans="1:3">
      <c r="A197" s="11" t="s">
        <v>270</v>
      </c>
      <c r="B197" s="12">
        <v>9781486016945</v>
      </c>
      <c r="C197" s="17">
        <v>10.5</v>
      </c>
    </row>
    <row r="198" spans="1:3">
      <c r="A198" s="11" t="s">
        <v>271</v>
      </c>
      <c r="B198" s="12">
        <v>9781486018154</v>
      </c>
      <c r="C198" s="17">
        <v>10.5</v>
      </c>
    </row>
    <row r="199" spans="1:3">
      <c r="A199" s="11" t="s">
        <v>272</v>
      </c>
      <c r="B199" s="12">
        <v>9781442521872</v>
      </c>
      <c r="C199" s="17">
        <v>10.5</v>
      </c>
    </row>
    <row r="200" spans="1:3">
      <c r="A200" s="51" t="s">
        <v>273</v>
      </c>
      <c r="B200" s="12">
        <v>9781442521865</v>
      </c>
      <c r="C200" s="17">
        <v>10.5</v>
      </c>
    </row>
    <row r="201" spans="1:3">
      <c r="A201" s="11" t="s">
        <v>274</v>
      </c>
      <c r="B201" s="12">
        <v>9781442521902</v>
      </c>
      <c r="C201" s="17">
        <v>10.5</v>
      </c>
    </row>
    <row r="203" spans="1:3">
      <c r="A203" s="32" t="s">
        <v>275</v>
      </c>
      <c r="B203" s="32"/>
      <c r="C203" s="32"/>
    </row>
    <row r="204" spans="1:3">
      <c r="A204" s="11" t="s">
        <v>276</v>
      </c>
      <c r="B204" s="12">
        <v>9781442591219</v>
      </c>
      <c r="C204" s="17">
        <v>205.95</v>
      </c>
    </row>
    <row r="205" spans="1:3">
      <c r="A205" s="11" t="s">
        <v>277</v>
      </c>
      <c r="B205" s="12">
        <v>9781442541054</v>
      </c>
      <c r="C205" s="17">
        <v>12.5</v>
      </c>
    </row>
    <row r="206" spans="1:3">
      <c r="A206" s="11" t="s">
        <v>278</v>
      </c>
      <c r="B206" s="12">
        <v>9781442541047</v>
      </c>
      <c r="C206" s="17">
        <v>12.5</v>
      </c>
    </row>
    <row r="207" spans="1:3">
      <c r="A207" s="11" t="s">
        <v>279</v>
      </c>
      <c r="B207" s="12">
        <v>9781442541030</v>
      </c>
      <c r="C207" s="17">
        <v>12.5</v>
      </c>
    </row>
    <row r="209" spans="1:3">
      <c r="A209" s="32" t="s">
        <v>280</v>
      </c>
      <c r="B209" s="32"/>
      <c r="C209" s="32"/>
    </row>
    <row r="210" spans="1:3">
      <c r="A210" s="11" t="s">
        <v>281</v>
      </c>
      <c r="B210" s="12">
        <v>9781488670183</v>
      </c>
      <c r="C210" s="17">
        <v>6148.95</v>
      </c>
    </row>
    <row r="211" spans="1:3">
      <c r="A211" s="11" t="s">
        <v>282</v>
      </c>
      <c r="B211" s="12">
        <v>9781488670176</v>
      </c>
      <c r="C211" s="17">
        <v>5747.95</v>
      </c>
    </row>
    <row r="213" spans="1:3">
      <c r="A213" s="32" t="s">
        <v>283</v>
      </c>
      <c r="B213" s="33">
        <v>9781486028467</v>
      </c>
      <c r="C213" s="31">
        <v>94.95</v>
      </c>
    </row>
    <row r="214" spans="1:3">
      <c r="A214" s="11" t="s">
        <v>284</v>
      </c>
      <c r="B214" s="12">
        <v>9781442521940</v>
      </c>
      <c r="C214" s="17">
        <v>10.5</v>
      </c>
    </row>
    <row r="215" spans="1:3">
      <c r="A215" s="11" t="s">
        <v>285</v>
      </c>
      <c r="B215" s="12">
        <v>9781442521971</v>
      </c>
      <c r="C215" s="17">
        <v>10.5</v>
      </c>
    </row>
    <row r="216" spans="1:3">
      <c r="A216" s="11" t="s">
        <v>286</v>
      </c>
      <c r="B216" s="12">
        <v>9781442521926</v>
      </c>
      <c r="C216" s="17">
        <v>10.5</v>
      </c>
    </row>
    <row r="217" spans="1:3">
      <c r="A217" s="11" t="s">
        <v>287</v>
      </c>
      <c r="B217" s="12">
        <v>9781442521957</v>
      </c>
      <c r="C217" s="17">
        <v>10.5</v>
      </c>
    </row>
    <row r="218" spans="1:3">
      <c r="A218" s="11" t="s">
        <v>288</v>
      </c>
      <c r="B218" s="12">
        <v>9781442521964</v>
      </c>
      <c r="C218" s="17">
        <v>10.5</v>
      </c>
    </row>
    <row r="219" spans="1:3">
      <c r="A219" s="11" t="s">
        <v>289</v>
      </c>
      <c r="B219" s="12">
        <v>9781486018079</v>
      </c>
      <c r="C219" s="17">
        <v>10.5</v>
      </c>
    </row>
    <row r="220" spans="1:3">
      <c r="A220" s="11" t="s">
        <v>290</v>
      </c>
      <c r="B220" s="12">
        <v>9781442521933</v>
      </c>
      <c r="C220" s="17">
        <v>10.5</v>
      </c>
    </row>
    <row r="221" spans="1:3">
      <c r="A221" s="11" t="s">
        <v>291</v>
      </c>
      <c r="B221" s="12">
        <v>9781486016952</v>
      </c>
      <c r="C221" s="17">
        <v>10.5</v>
      </c>
    </row>
    <row r="222" spans="1:3">
      <c r="A222" s="11" t="s">
        <v>292</v>
      </c>
      <c r="B222" s="12">
        <v>9781486018178</v>
      </c>
      <c r="C222" s="17">
        <v>10.5</v>
      </c>
    </row>
    <row r="223" spans="1:3">
      <c r="A223" s="11" t="s">
        <v>293</v>
      </c>
      <c r="B223" s="12">
        <v>9781486016969</v>
      </c>
      <c r="C223" s="17">
        <v>10.5</v>
      </c>
    </row>
    <row r="224" spans="1:3">
      <c r="A224" s="11" t="s">
        <v>294</v>
      </c>
      <c r="B224" s="12">
        <v>9781442521919</v>
      </c>
      <c r="C224" s="17">
        <v>10.5</v>
      </c>
    </row>
    <row r="226" spans="1:3">
      <c r="A226" s="32" t="s">
        <v>295</v>
      </c>
      <c r="B226" s="33">
        <v>9781486028474</v>
      </c>
      <c r="C226" s="31">
        <v>95.95</v>
      </c>
    </row>
    <row r="227" spans="1:3">
      <c r="A227" s="11" t="s">
        <v>296</v>
      </c>
      <c r="B227" s="12">
        <v>9781442521995</v>
      </c>
      <c r="C227" s="17">
        <v>10.5</v>
      </c>
    </row>
    <row r="228" spans="1:3">
      <c r="A228" s="11" t="s">
        <v>297</v>
      </c>
      <c r="B228" s="12">
        <v>9781442522046</v>
      </c>
      <c r="C228" s="17">
        <v>10.5</v>
      </c>
    </row>
    <row r="229" spans="1:3">
      <c r="A229" s="11" t="s">
        <v>298</v>
      </c>
      <c r="B229" s="12">
        <v>9781442522022</v>
      </c>
      <c r="C229" s="17">
        <v>10.5</v>
      </c>
    </row>
    <row r="230" spans="1:3">
      <c r="A230" s="11" t="s">
        <v>299</v>
      </c>
      <c r="B230" s="12">
        <v>9781486018086</v>
      </c>
      <c r="C230" s="17">
        <v>10.5</v>
      </c>
    </row>
    <row r="231" spans="1:3">
      <c r="A231" s="11" t="s">
        <v>300</v>
      </c>
      <c r="B231" s="12">
        <v>9781442522015</v>
      </c>
      <c r="C231" s="17">
        <v>10.5</v>
      </c>
    </row>
    <row r="232" spans="1:3">
      <c r="A232" s="11" t="s">
        <v>301</v>
      </c>
      <c r="B232" s="12">
        <v>9781486017355</v>
      </c>
      <c r="C232" s="17">
        <v>10.5</v>
      </c>
    </row>
    <row r="233" spans="1:3">
      <c r="A233" s="11" t="s">
        <v>302</v>
      </c>
      <c r="B233" s="12">
        <v>9781486017362</v>
      </c>
      <c r="C233" s="17">
        <v>10.5</v>
      </c>
    </row>
    <row r="234" spans="1:3">
      <c r="A234" s="11" t="s">
        <v>303</v>
      </c>
      <c r="B234" s="12">
        <v>9781442522039</v>
      </c>
      <c r="C234" s="17">
        <v>10.5</v>
      </c>
    </row>
    <row r="235" spans="1:3">
      <c r="A235" s="11" t="s">
        <v>304</v>
      </c>
      <c r="B235" s="12">
        <v>9781442521988</v>
      </c>
      <c r="C235" s="17">
        <v>10.5</v>
      </c>
    </row>
    <row r="236" spans="1:3">
      <c r="A236" s="11" t="s">
        <v>305</v>
      </c>
      <c r="B236" s="12">
        <v>9781442522008</v>
      </c>
      <c r="C236" s="17">
        <v>10.5</v>
      </c>
    </row>
    <row r="237" spans="1:3">
      <c r="A237" s="11" t="s">
        <v>306</v>
      </c>
      <c r="B237" s="12">
        <v>9781486017393</v>
      </c>
      <c r="C237" s="17">
        <v>10.5</v>
      </c>
    </row>
    <row r="239" spans="1:3">
      <c r="A239" s="32" t="s">
        <v>307</v>
      </c>
      <c r="B239" s="33">
        <v>9781488670107</v>
      </c>
      <c r="C239" s="31">
        <v>90.95</v>
      </c>
    </row>
    <row r="240" spans="1:3">
      <c r="A240" s="11" t="s">
        <v>308</v>
      </c>
      <c r="B240" s="12">
        <v>9781486018093</v>
      </c>
      <c r="C240" s="17">
        <v>10.5</v>
      </c>
    </row>
    <row r="241" spans="1:3">
      <c r="A241" s="11" t="s">
        <v>309</v>
      </c>
      <c r="B241" s="12">
        <v>9781442522077</v>
      </c>
      <c r="C241" s="17">
        <v>10.5</v>
      </c>
    </row>
    <row r="242" spans="1:3">
      <c r="A242" s="11" t="s">
        <v>310</v>
      </c>
      <c r="B242" s="12">
        <v>9781442522060</v>
      </c>
      <c r="C242" s="17">
        <v>10.5</v>
      </c>
    </row>
    <row r="243" spans="1:3">
      <c r="A243" s="11" t="s">
        <v>311</v>
      </c>
      <c r="B243" s="12">
        <v>9781442522091</v>
      </c>
      <c r="C243" s="17">
        <v>10.5</v>
      </c>
    </row>
    <row r="244" spans="1:3">
      <c r="A244" s="11" t="s">
        <v>312</v>
      </c>
      <c r="B244" s="12">
        <v>9781442522084</v>
      </c>
      <c r="C244" s="17">
        <v>10.5</v>
      </c>
    </row>
    <row r="245" spans="1:3">
      <c r="A245" s="11" t="s">
        <v>313</v>
      </c>
      <c r="B245" s="12">
        <v>9781486018109</v>
      </c>
      <c r="C245" s="17">
        <v>10.5</v>
      </c>
    </row>
    <row r="246" spans="1:3">
      <c r="A246" s="11" t="s">
        <v>314</v>
      </c>
      <c r="B246" s="12">
        <v>9781486017379</v>
      </c>
      <c r="C246" s="17">
        <v>10.5</v>
      </c>
    </row>
    <row r="247" spans="1:3">
      <c r="A247" s="11" t="s">
        <v>315</v>
      </c>
      <c r="B247" s="12">
        <v>9781442522053</v>
      </c>
      <c r="C247" s="17">
        <v>10.5</v>
      </c>
    </row>
    <row r="248" spans="1:3">
      <c r="A248" s="11" t="s">
        <v>316</v>
      </c>
      <c r="B248" s="12">
        <v>9781486017386</v>
      </c>
      <c r="C248" s="17">
        <v>10.5</v>
      </c>
    </row>
    <row r="249" spans="1:3">
      <c r="A249" s="11" t="s">
        <v>317</v>
      </c>
      <c r="B249" s="12">
        <v>9781442522107</v>
      </c>
      <c r="C249" s="17">
        <v>10.5</v>
      </c>
    </row>
    <row r="251" spans="1:3">
      <c r="A251" s="32" t="s">
        <v>318</v>
      </c>
      <c r="B251" s="33">
        <v>9781488670114</v>
      </c>
      <c r="C251" s="31">
        <v>90.95</v>
      </c>
    </row>
    <row r="252" spans="1:3">
      <c r="A252" s="11" t="s">
        <v>319</v>
      </c>
      <c r="B252" s="12">
        <v>9781442522138</v>
      </c>
      <c r="C252" s="17">
        <v>10.5</v>
      </c>
    </row>
    <row r="253" spans="1:3">
      <c r="A253" s="11" t="s">
        <v>320</v>
      </c>
      <c r="B253" s="12">
        <v>9781442522121</v>
      </c>
      <c r="C253" s="17">
        <v>10.5</v>
      </c>
    </row>
    <row r="254" spans="1:3">
      <c r="A254" s="11" t="s">
        <v>321</v>
      </c>
      <c r="B254" s="12">
        <v>9781486018116</v>
      </c>
      <c r="C254" s="17">
        <v>10.5</v>
      </c>
    </row>
    <row r="255" spans="1:3">
      <c r="A255" s="11" t="s">
        <v>322</v>
      </c>
      <c r="B255" s="12">
        <v>9781442522152</v>
      </c>
      <c r="C255" s="17">
        <v>10.5</v>
      </c>
    </row>
    <row r="256" spans="1:3">
      <c r="A256" s="11" t="s">
        <v>323</v>
      </c>
      <c r="B256" s="12">
        <v>9781486017409</v>
      </c>
      <c r="C256" s="17">
        <v>10.5</v>
      </c>
    </row>
    <row r="257" spans="1:3">
      <c r="A257" s="11" t="s">
        <v>324</v>
      </c>
      <c r="B257" s="12">
        <v>9781442522169</v>
      </c>
      <c r="C257" s="17">
        <v>10.5</v>
      </c>
    </row>
    <row r="258" spans="1:3">
      <c r="A258" s="11" t="s">
        <v>325</v>
      </c>
      <c r="B258" s="12">
        <v>9781442522145</v>
      </c>
      <c r="C258" s="17">
        <v>10.5</v>
      </c>
    </row>
    <row r="259" spans="1:3">
      <c r="A259" s="11" t="s">
        <v>326</v>
      </c>
      <c r="B259" s="12">
        <v>9781486017447</v>
      </c>
      <c r="C259" s="17">
        <v>10.5</v>
      </c>
    </row>
    <row r="260" spans="1:3">
      <c r="A260" s="11" t="s">
        <v>327</v>
      </c>
      <c r="B260" s="12">
        <v>9781486017416</v>
      </c>
      <c r="C260" s="17">
        <v>10.5</v>
      </c>
    </row>
    <row r="261" spans="1:3">
      <c r="A261" s="11" t="s">
        <v>328</v>
      </c>
      <c r="B261" s="12">
        <v>9781442522176</v>
      </c>
      <c r="C261" s="17">
        <v>10.5</v>
      </c>
    </row>
    <row r="263" spans="1:3">
      <c r="A263" s="32" t="s">
        <v>329</v>
      </c>
      <c r="B263" s="33">
        <v>9781488670121</v>
      </c>
      <c r="C263" s="31">
        <v>90.95</v>
      </c>
    </row>
    <row r="264" spans="1:3">
      <c r="A264" s="11" t="s">
        <v>330</v>
      </c>
      <c r="B264" s="12">
        <v>9781442522213</v>
      </c>
      <c r="C264" s="17">
        <v>10.5</v>
      </c>
    </row>
    <row r="265" spans="1:3">
      <c r="A265" s="11" t="s">
        <v>331</v>
      </c>
      <c r="B265" s="12">
        <v>9781442522220</v>
      </c>
      <c r="C265" s="17">
        <v>10.5</v>
      </c>
    </row>
    <row r="266" spans="1:3">
      <c r="A266" s="11" t="s">
        <v>332</v>
      </c>
      <c r="B266" s="12">
        <v>9781442522237</v>
      </c>
      <c r="C266" s="17">
        <v>10.5</v>
      </c>
    </row>
    <row r="267" spans="1:3">
      <c r="A267" s="11" t="s">
        <v>333</v>
      </c>
      <c r="B267" s="12">
        <v>9781486017454</v>
      </c>
      <c r="C267" s="17">
        <v>10.5</v>
      </c>
    </row>
    <row r="268" spans="1:3">
      <c r="A268" s="11" t="s">
        <v>334</v>
      </c>
      <c r="B268" s="12">
        <v>9781442522190</v>
      </c>
      <c r="C268" s="17">
        <v>10.5</v>
      </c>
    </row>
    <row r="269" spans="1:3">
      <c r="A269" s="11" t="s">
        <v>335</v>
      </c>
      <c r="B269" s="12">
        <v>9781486017423</v>
      </c>
      <c r="C269" s="17">
        <v>10.5</v>
      </c>
    </row>
    <row r="270" spans="1:3">
      <c r="A270" s="11" t="s">
        <v>336</v>
      </c>
      <c r="B270" s="12">
        <v>9781442522206</v>
      </c>
      <c r="C270" s="17">
        <v>10.5</v>
      </c>
    </row>
    <row r="271" spans="1:3">
      <c r="A271" s="11" t="s">
        <v>337</v>
      </c>
      <c r="B271" s="12">
        <v>9781486018123</v>
      </c>
      <c r="C271" s="17">
        <v>10.5</v>
      </c>
    </row>
    <row r="272" spans="1:3">
      <c r="A272" s="11" t="s">
        <v>338</v>
      </c>
      <c r="B272" s="12">
        <v>9781486017430</v>
      </c>
      <c r="C272" s="17">
        <v>10.5</v>
      </c>
    </row>
    <row r="273" spans="1:3">
      <c r="A273" s="11" t="s">
        <v>339</v>
      </c>
      <c r="B273" s="12">
        <v>9781442522244</v>
      </c>
      <c r="C273" s="17">
        <v>10.5</v>
      </c>
    </row>
    <row r="275" spans="1:3">
      <c r="A275" s="32" t="s">
        <v>340</v>
      </c>
      <c r="B275" s="33">
        <v>9781486028511</v>
      </c>
      <c r="C275" s="31">
        <v>103.95</v>
      </c>
    </row>
    <row r="276" spans="1:3">
      <c r="A276" s="11" t="s">
        <v>341</v>
      </c>
      <c r="B276" s="12">
        <v>9781486017478</v>
      </c>
      <c r="C276" s="17">
        <v>11.5</v>
      </c>
    </row>
    <row r="277" spans="1:3">
      <c r="A277" s="11" t="s">
        <v>342</v>
      </c>
      <c r="B277" s="12">
        <v>9781442522312</v>
      </c>
      <c r="C277" s="17">
        <v>11.5</v>
      </c>
    </row>
    <row r="278" spans="1:3">
      <c r="A278" s="11" t="s">
        <v>343</v>
      </c>
      <c r="B278" s="12">
        <v>9781442522275</v>
      </c>
      <c r="C278" s="17">
        <v>11.5</v>
      </c>
    </row>
    <row r="279" spans="1:3">
      <c r="A279" s="11" t="s">
        <v>344</v>
      </c>
      <c r="B279" s="12">
        <v>9781442522299</v>
      </c>
      <c r="C279" s="17">
        <v>11.5</v>
      </c>
    </row>
    <row r="280" spans="1:3">
      <c r="A280" s="11" t="s">
        <v>345</v>
      </c>
      <c r="B280" s="12">
        <v>9781486018130</v>
      </c>
      <c r="C280" s="17">
        <v>11.5</v>
      </c>
    </row>
    <row r="281" spans="1:3">
      <c r="A281" s="11" t="s">
        <v>346</v>
      </c>
      <c r="B281" s="12">
        <v>9781442522268</v>
      </c>
      <c r="C281" s="17">
        <v>11.5</v>
      </c>
    </row>
    <row r="282" spans="1:3">
      <c r="A282" s="11" t="s">
        <v>347</v>
      </c>
      <c r="B282" s="12">
        <v>9781442522305</v>
      </c>
      <c r="C282" s="17">
        <v>11.5</v>
      </c>
    </row>
    <row r="283" spans="1:3">
      <c r="A283" s="11" t="s">
        <v>348</v>
      </c>
      <c r="B283" s="12">
        <v>9781486017461</v>
      </c>
      <c r="C283" s="17">
        <v>11.5</v>
      </c>
    </row>
    <row r="284" spans="1:3">
      <c r="A284" s="11" t="s">
        <v>349</v>
      </c>
      <c r="B284" s="12">
        <v>9781442522329</v>
      </c>
      <c r="C284" s="17">
        <v>11.5</v>
      </c>
    </row>
    <row r="285" spans="1:3">
      <c r="A285" s="11" t="s">
        <v>350</v>
      </c>
      <c r="B285" s="12">
        <v>9781486017508</v>
      </c>
      <c r="C285" s="17">
        <v>11.5</v>
      </c>
    </row>
    <row r="286" spans="1:3">
      <c r="A286" s="11" t="s">
        <v>351</v>
      </c>
      <c r="B286" s="12">
        <v>9781442522350</v>
      </c>
      <c r="C286" s="17">
        <v>11.5</v>
      </c>
    </row>
    <row r="288" spans="1:3">
      <c r="A288" s="32" t="s">
        <v>352</v>
      </c>
      <c r="B288" s="33">
        <v>9781486028528</v>
      </c>
      <c r="C288" s="31">
        <v>103.95</v>
      </c>
    </row>
    <row r="289" spans="1:3">
      <c r="A289" s="11" t="s">
        <v>353</v>
      </c>
      <c r="B289" s="12">
        <v>9781442522282</v>
      </c>
      <c r="C289" s="17">
        <v>11.5</v>
      </c>
    </row>
    <row r="290" spans="1:3">
      <c r="A290" s="11" t="s">
        <v>354</v>
      </c>
      <c r="B290" s="12">
        <v>9781486017492</v>
      </c>
      <c r="C290" s="17">
        <v>11.5</v>
      </c>
    </row>
    <row r="291" spans="1:3">
      <c r="A291" s="11" t="s">
        <v>355</v>
      </c>
      <c r="B291" s="12">
        <v>9781486018147</v>
      </c>
      <c r="C291" s="17">
        <v>11.5</v>
      </c>
    </row>
    <row r="292" spans="1:3">
      <c r="A292" s="11" t="s">
        <v>356</v>
      </c>
      <c r="B292" s="12">
        <v>9781486017515</v>
      </c>
      <c r="C292" s="17">
        <v>11.5</v>
      </c>
    </row>
    <row r="293" spans="1:3">
      <c r="A293" s="11" t="s">
        <v>357</v>
      </c>
      <c r="B293" s="12">
        <v>9781442522336</v>
      </c>
      <c r="C293" s="17">
        <v>11.5</v>
      </c>
    </row>
    <row r="294" spans="1:3">
      <c r="A294" s="11" t="s">
        <v>358</v>
      </c>
      <c r="B294" s="12">
        <v>9781442522343</v>
      </c>
      <c r="C294" s="17">
        <v>11.5</v>
      </c>
    </row>
    <row r="295" spans="1:3">
      <c r="A295" s="11" t="s">
        <v>359</v>
      </c>
      <c r="B295" s="12">
        <v>9781442522367</v>
      </c>
      <c r="C295" s="17">
        <v>11.5</v>
      </c>
    </row>
    <row r="296" spans="1:3">
      <c r="A296" s="11" t="s">
        <v>360</v>
      </c>
      <c r="B296" s="12">
        <v>9781486017485</v>
      </c>
      <c r="C296" s="17">
        <v>11.5</v>
      </c>
    </row>
    <row r="297" spans="1:3">
      <c r="A297" s="11" t="s">
        <v>361</v>
      </c>
      <c r="B297" s="12">
        <v>9781442522381</v>
      </c>
      <c r="C297" s="17">
        <v>11.5</v>
      </c>
    </row>
    <row r="298" spans="1:3">
      <c r="A298" s="11" t="s">
        <v>362</v>
      </c>
      <c r="B298" s="12">
        <v>9781442522374</v>
      </c>
      <c r="C298" s="17">
        <v>11.5</v>
      </c>
    </row>
    <row r="299" spans="1:3">
      <c r="A299" s="11" t="s">
        <v>363</v>
      </c>
      <c r="B299" s="12">
        <v>9781442522398</v>
      </c>
      <c r="C299" s="17">
        <v>11.5</v>
      </c>
    </row>
    <row r="301" spans="1:3">
      <c r="A301" s="32" t="s">
        <v>364</v>
      </c>
      <c r="B301" s="33">
        <v>9781486028535</v>
      </c>
      <c r="C301" s="31">
        <v>103.95</v>
      </c>
    </row>
    <row r="302" spans="1:3">
      <c r="A302" s="11" t="s">
        <v>365</v>
      </c>
      <c r="B302" s="12">
        <v>9781442522411</v>
      </c>
      <c r="C302" s="17">
        <v>11.5</v>
      </c>
    </row>
    <row r="303" spans="1:3">
      <c r="A303" s="11" t="s">
        <v>366</v>
      </c>
      <c r="B303" s="12">
        <v>9781442522435</v>
      </c>
      <c r="C303" s="17">
        <v>11.5</v>
      </c>
    </row>
    <row r="304" spans="1:3">
      <c r="A304" s="11" t="s">
        <v>367</v>
      </c>
      <c r="B304" s="12">
        <v>9781442522428</v>
      </c>
      <c r="C304" s="17">
        <v>11.5</v>
      </c>
    </row>
    <row r="305" spans="1:3">
      <c r="A305" s="11" t="s">
        <v>368</v>
      </c>
      <c r="B305" s="12">
        <v>9781442522459</v>
      </c>
      <c r="C305" s="17">
        <v>11.5</v>
      </c>
    </row>
    <row r="306" spans="1:3">
      <c r="A306" s="11" t="s">
        <v>369</v>
      </c>
      <c r="B306" s="12">
        <v>9781486018185</v>
      </c>
      <c r="C306" s="17">
        <v>11.5</v>
      </c>
    </row>
    <row r="307" spans="1:3">
      <c r="A307" s="11" t="s">
        <v>370</v>
      </c>
      <c r="B307" s="12">
        <v>9781486018192</v>
      </c>
      <c r="C307" s="17">
        <v>11.5</v>
      </c>
    </row>
    <row r="308" spans="1:3">
      <c r="A308" s="11" t="s">
        <v>371</v>
      </c>
      <c r="B308" s="12">
        <v>9781486017546</v>
      </c>
      <c r="C308" s="17">
        <v>11.5</v>
      </c>
    </row>
    <row r="309" spans="1:3">
      <c r="A309" s="11" t="s">
        <v>372</v>
      </c>
      <c r="B309" s="12">
        <v>9781442522404</v>
      </c>
      <c r="C309" s="17">
        <v>11.5</v>
      </c>
    </row>
    <row r="310" spans="1:3">
      <c r="A310" s="11" t="s">
        <v>373</v>
      </c>
      <c r="B310" s="12">
        <v>9781442522442</v>
      </c>
      <c r="C310" s="17">
        <v>11.5</v>
      </c>
    </row>
    <row r="311" spans="1:3">
      <c r="A311" s="11" t="s">
        <v>374</v>
      </c>
      <c r="B311" s="12">
        <v>9781442522466</v>
      </c>
      <c r="C311" s="17">
        <v>11.5</v>
      </c>
    </row>
    <row r="312" spans="1:3">
      <c r="A312" s="11" t="s">
        <v>375</v>
      </c>
      <c r="B312" s="12">
        <v>9781486017539</v>
      </c>
      <c r="C312" s="17">
        <v>11.5</v>
      </c>
    </row>
    <row r="314" spans="1:3">
      <c r="A314" s="32" t="s">
        <v>376</v>
      </c>
      <c r="B314" s="33">
        <v>9781486028542</v>
      </c>
      <c r="C314" s="31">
        <v>103.95</v>
      </c>
    </row>
    <row r="315" spans="1:3">
      <c r="A315" s="11" t="s">
        <v>377</v>
      </c>
      <c r="B315" s="12">
        <v>9781442522503</v>
      </c>
      <c r="C315" s="17">
        <v>11.5</v>
      </c>
    </row>
    <row r="316" spans="1:3">
      <c r="A316" s="11" t="s">
        <v>378</v>
      </c>
      <c r="B316" s="12">
        <v>9781442522480</v>
      </c>
      <c r="C316" s="17">
        <v>11.5</v>
      </c>
    </row>
    <row r="317" spans="1:3">
      <c r="A317" s="11" t="s">
        <v>379</v>
      </c>
      <c r="B317" s="12">
        <v>9781442522497</v>
      </c>
      <c r="C317" s="17">
        <v>11.5</v>
      </c>
    </row>
    <row r="318" spans="1:3">
      <c r="A318" s="11" t="s">
        <v>380</v>
      </c>
      <c r="B318" s="12">
        <v>9781486017553</v>
      </c>
      <c r="C318" s="17">
        <v>11.5</v>
      </c>
    </row>
    <row r="319" spans="1:3">
      <c r="A319" s="11" t="s">
        <v>381</v>
      </c>
      <c r="B319" s="12">
        <v>9781486018215</v>
      </c>
      <c r="C319" s="17">
        <v>11.5</v>
      </c>
    </row>
    <row r="320" spans="1:3">
      <c r="A320" s="11" t="s">
        <v>382</v>
      </c>
      <c r="B320" s="12">
        <v>9781486018208</v>
      </c>
      <c r="C320" s="17">
        <v>11.5</v>
      </c>
    </row>
    <row r="321" spans="1:3">
      <c r="A321" s="11" t="s">
        <v>383</v>
      </c>
      <c r="B321" s="12">
        <v>9781486017560</v>
      </c>
      <c r="C321" s="17">
        <v>11.5</v>
      </c>
    </row>
    <row r="322" spans="1:3">
      <c r="A322" s="11" t="s">
        <v>384</v>
      </c>
      <c r="B322" s="12">
        <v>9781442522527</v>
      </c>
      <c r="C322" s="17">
        <v>11.5</v>
      </c>
    </row>
    <row r="323" spans="1:3">
      <c r="A323" s="11" t="s">
        <v>385</v>
      </c>
      <c r="B323" s="12">
        <v>9781442522510</v>
      </c>
      <c r="C323" s="17">
        <v>11.5</v>
      </c>
    </row>
    <row r="324" spans="1:3">
      <c r="A324" s="11" t="s">
        <v>386</v>
      </c>
      <c r="B324" s="12">
        <v>9781442522534</v>
      </c>
      <c r="C324" s="17">
        <v>11.5</v>
      </c>
    </row>
    <row r="325" spans="1:3">
      <c r="A325" s="11" t="s">
        <v>387</v>
      </c>
      <c r="B325" s="12">
        <v>9781442522473</v>
      </c>
      <c r="C325" s="17">
        <v>11.5</v>
      </c>
    </row>
    <row r="327" spans="1:3">
      <c r="A327" s="32" t="s">
        <v>388</v>
      </c>
      <c r="B327" s="33">
        <v>9781486028559</v>
      </c>
      <c r="C327" s="31">
        <v>103.95</v>
      </c>
    </row>
    <row r="328" spans="1:3">
      <c r="A328" s="11" t="s">
        <v>389</v>
      </c>
      <c r="B328" s="12">
        <v>9781442522558</v>
      </c>
      <c r="C328" s="17">
        <v>11.5</v>
      </c>
    </row>
    <row r="329" spans="1:3">
      <c r="A329" s="11" t="s">
        <v>390</v>
      </c>
      <c r="B329" s="12">
        <v>9781486018222</v>
      </c>
      <c r="C329" s="17">
        <v>11.5</v>
      </c>
    </row>
    <row r="330" spans="1:3">
      <c r="A330" s="11" t="s">
        <v>391</v>
      </c>
      <c r="B330" s="12">
        <v>9781442522572</v>
      </c>
      <c r="C330" s="17">
        <v>11.5</v>
      </c>
    </row>
    <row r="331" spans="1:3">
      <c r="A331" s="11" t="s">
        <v>392</v>
      </c>
      <c r="B331" s="12">
        <v>9781442522671</v>
      </c>
      <c r="C331" s="17">
        <v>11.5</v>
      </c>
    </row>
    <row r="332" spans="1:3">
      <c r="A332" s="11" t="s">
        <v>393</v>
      </c>
      <c r="B332" s="12">
        <v>9781442522589</v>
      </c>
      <c r="C332" s="17">
        <v>11.5</v>
      </c>
    </row>
    <row r="333" spans="1:3">
      <c r="A333" s="11" t="s">
        <v>394</v>
      </c>
      <c r="B333" s="12">
        <v>9781442522596</v>
      </c>
      <c r="C333" s="17">
        <v>11.5</v>
      </c>
    </row>
    <row r="334" spans="1:3">
      <c r="A334" s="11" t="s">
        <v>395</v>
      </c>
      <c r="B334" s="12">
        <v>9781486017584</v>
      </c>
      <c r="C334" s="17">
        <v>11.5</v>
      </c>
    </row>
    <row r="335" spans="1:3">
      <c r="A335" s="11" t="s">
        <v>396</v>
      </c>
      <c r="B335" s="12">
        <v>9781442522633</v>
      </c>
      <c r="C335" s="17">
        <v>11.5</v>
      </c>
    </row>
    <row r="336" spans="1:3">
      <c r="A336" s="11" t="s">
        <v>397</v>
      </c>
      <c r="B336" s="12">
        <v>9781486017591</v>
      </c>
      <c r="C336" s="17">
        <v>11.5</v>
      </c>
    </row>
    <row r="337" spans="1:3">
      <c r="A337" s="11" t="s">
        <v>398</v>
      </c>
      <c r="B337" s="12">
        <v>9781486018239</v>
      </c>
      <c r="C337" s="17">
        <v>11.5</v>
      </c>
    </row>
    <row r="338" spans="1:3">
      <c r="A338" s="11" t="s">
        <v>399</v>
      </c>
      <c r="B338" s="12">
        <v>9781442522541</v>
      </c>
      <c r="C338" s="17">
        <v>11.5</v>
      </c>
    </row>
    <row r="340" spans="1:3">
      <c r="A340" s="32" t="s">
        <v>400</v>
      </c>
      <c r="B340" s="33">
        <v>9781486028566</v>
      </c>
      <c r="C340" s="31">
        <v>103.95</v>
      </c>
    </row>
    <row r="341" spans="1:3">
      <c r="A341" s="11" t="s">
        <v>401</v>
      </c>
      <c r="B341" s="12">
        <v>9781442522565</v>
      </c>
      <c r="C341" s="17">
        <v>11.5</v>
      </c>
    </row>
    <row r="342" spans="1:3">
      <c r="A342" s="11" t="s">
        <v>402</v>
      </c>
      <c r="B342" s="12">
        <v>9781486018246</v>
      </c>
      <c r="C342" s="17">
        <v>11.5</v>
      </c>
    </row>
    <row r="343" spans="1:3">
      <c r="A343" s="11" t="s">
        <v>403</v>
      </c>
      <c r="B343" s="12">
        <v>9781442522602</v>
      </c>
      <c r="C343" s="17">
        <v>11.5</v>
      </c>
    </row>
    <row r="344" spans="1:3">
      <c r="A344" s="11" t="s">
        <v>404</v>
      </c>
      <c r="B344" s="12">
        <v>9781442522657</v>
      </c>
      <c r="C344" s="17">
        <v>11.5</v>
      </c>
    </row>
    <row r="345" spans="1:3">
      <c r="A345" s="11" t="s">
        <v>405</v>
      </c>
      <c r="B345" s="12">
        <v>9781442522664</v>
      </c>
      <c r="C345" s="17">
        <v>11.5</v>
      </c>
    </row>
    <row r="346" spans="1:3">
      <c r="A346" s="11" t="s">
        <v>406</v>
      </c>
      <c r="B346" s="12">
        <v>9781486017607</v>
      </c>
      <c r="C346" s="17">
        <v>11.5</v>
      </c>
    </row>
    <row r="347" spans="1:3">
      <c r="A347" s="11" t="s">
        <v>407</v>
      </c>
      <c r="B347" s="12">
        <v>9781486017614</v>
      </c>
      <c r="C347" s="17">
        <v>11.5</v>
      </c>
    </row>
    <row r="348" spans="1:3">
      <c r="A348" s="11" t="s">
        <v>408</v>
      </c>
      <c r="B348" s="12">
        <v>9781486018253</v>
      </c>
      <c r="C348" s="17">
        <v>11.5</v>
      </c>
    </row>
    <row r="349" spans="1:3">
      <c r="A349" s="11" t="s">
        <v>409</v>
      </c>
      <c r="B349" s="12">
        <v>9781442522626</v>
      </c>
      <c r="C349" s="17">
        <v>11.5</v>
      </c>
    </row>
    <row r="350" spans="1:3">
      <c r="A350" s="11" t="s">
        <v>410</v>
      </c>
      <c r="B350" s="12">
        <v>9781442522619</v>
      </c>
      <c r="C350" s="17">
        <v>11.5</v>
      </c>
    </row>
    <row r="351" spans="1:3">
      <c r="A351" s="11" t="s">
        <v>411</v>
      </c>
      <c r="B351" s="12">
        <v>9781442522640</v>
      </c>
      <c r="C351" s="17">
        <v>11.5</v>
      </c>
    </row>
    <row r="353" spans="1:3">
      <c r="A353" s="32" t="s">
        <v>412</v>
      </c>
      <c r="B353" s="32"/>
      <c r="C353" s="32"/>
    </row>
    <row r="354" spans="1:3">
      <c r="A354" s="11" t="s">
        <v>413</v>
      </c>
      <c r="B354" s="12">
        <v>9781442591240</v>
      </c>
      <c r="C354" s="13">
        <v>425.95</v>
      </c>
    </row>
    <row r="355" spans="1:3">
      <c r="A355" s="11" t="s">
        <v>414</v>
      </c>
      <c r="B355" s="12">
        <v>9781442541023</v>
      </c>
      <c r="C355" s="13">
        <v>13.5</v>
      </c>
    </row>
    <row r="356" spans="1:3">
      <c r="A356" s="11" t="s">
        <v>415</v>
      </c>
      <c r="B356" s="12">
        <v>9781442541016</v>
      </c>
      <c r="C356" s="13">
        <v>13.5</v>
      </c>
    </row>
    <row r="357" spans="1:3">
      <c r="A357" s="11" t="s">
        <v>416</v>
      </c>
      <c r="B357" s="12">
        <v>9781442541009</v>
      </c>
      <c r="C357" s="13">
        <v>13.5</v>
      </c>
    </row>
    <row r="358" spans="1:3">
      <c r="A358" s="11" t="s">
        <v>417</v>
      </c>
      <c r="B358" s="12">
        <v>9781442540996</v>
      </c>
      <c r="C358" s="13">
        <v>13.5</v>
      </c>
    </row>
    <row r="359" spans="1:3">
      <c r="A359" s="11" t="s">
        <v>418</v>
      </c>
      <c r="B359" s="12">
        <v>9781442540989</v>
      </c>
      <c r="C359" s="13">
        <v>13.5</v>
      </c>
    </row>
    <row r="360" spans="1:3">
      <c r="A360" s="11" t="s">
        <v>419</v>
      </c>
      <c r="B360" s="12">
        <v>9781442540972</v>
      </c>
      <c r="C360" s="13">
        <v>13.5</v>
      </c>
    </row>
    <row r="362" spans="1:3">
      <c r="A362" s="32" t="s">
        <v>420</v>
      </c>
      <c r="B362" s="32"/>
      <c r="C362" s="32"/>
    </row>
    <row r="363" spans="1:3">
      <c r="A363" s="11" t="s">
        <v>421</v>
      </c>
      <c r="B363" s="12">
        <v>9781442577374</v>
      </c>
      <c r="C363" s="17">
        <v>1383.95</v>
      </c>
    </row>
    <row r="364" spans="1:3">
      <c r="A364" s="11" t="s">
        <v>422</v>
      </c>
      <c r="B364" s="12">
        <v>9781442577428</v>
      </c>
      <c r="C364" s="17">
        <v>1690.95</v>
      </c>
    </row>
    <row r="365" spans="1:3">
      <c r="A365" s="11" t="s">
        <v>423</v>
      </c>
      <c r="B365" s="12">
        <v>9781442577343</v>
      </c>
      <c r="C365" s="17">
        <v>662.95</v>
      </c>
    </row>
    <row r="366" spans="1:3">
      <c r="A366" s="11" t="s">
        <v>424</v>
      </c>
      <c r="B366" s="12">
        <v>9781442577367</v>
      </c>
      <c r="C366" s="17">
        <v>749.95</v>
      </c>
    </row>
    <row r="367" spans="1:3">
      <c r="A367" s="11" t="s">
        <v>425</v>
      </c>
      <c r="B367" s="12">
        <v>9781442577398</v>
      </c>
      <c r="C367" s="17">
        <v>798.95</v>
      </c>
    </row>
    <row r="368" spans="1:3">
      <c r="A368" s="11" t="s">
        <v>426</v>
      </c>
      <c r="B368" s="12">
        <v>9781442577411</v>
      </c>
      <c r="C368" s="17">
        <v>897.95</v>
      </c>
    </row>
    <row r="370" spans="1:3">
      <c r="A370" s="32" t="s">
        <v>427</v>
      </c>
      <c r="B370" s="33">
        <v>9781442577336</v>
      </c>
      <c r="C370" s="31">
        <v>111.95</v>
      </c>
    </row>
    <row r="371" spans="1:3">
      <c r="A371" s="11" t="s">
        <v>428</v>
      </c>
      <c r="B371" s="12">
        <v>9781442557383</v>
      </c>
      <c r="C371" s="17">
        <v>12.5</v>
      </c>
    </row>
    <row r="372" spans="1:3">
      <c r="A372" s="11" t="s">
        <v>429</v>
      </c>
      <c r="B372" s="12">
        <v>9781442557369</v>
      </c>
      <c r="C372" s="17">
        <v>12.5</v>
      </c>
    </row>
    <row r="373" spans="1:3">
      <c r="A373" s="11" t="s">
        <v>430</v>
      </c>
      <c r="B373" s="12">
        <v>9781442557307</v>
      </c>
      <c r="C373" s="17">
        <v>12.5</v>
      </c>
    </row>
    <row r="374" spans="1:3">
      <c r="A374" s="11" t="s">
        <v>431</v>
      </c>
      <c r="B374" s="12">
        <v>9781442557376</v>
      </c>
      <c r="C374" s="17">
        <v>12.5</v>
      </c>
    </row>
    <row r="375" spans="1:3">
      <c r="A375" s="11" t="s">
        <v>432</v>
      </c>
      <c r="B375" s="12">
        <v>9781442557352</v>
      </c>
      <c r="C375" s="17">
        <v>12.5</v>
      </c>
    </row>
    <row r="376" spans="1:3">
      <c r="A376" s="11" t="s">
        <v>433</v>
      </c>
      <c r="B376" s="12">
        <v>9781442557284</v>
      </c>
      <c r="C376" s="17">
        <v>12.5</v>
      </c>
    </row>
    <row r="377" spans="1:3">
      <c r="A377" s="11" t="s">
        <v>434</v>
      </c>
      <c r="B377" s="12">
        <v>9781442557314</v>
      </c>
      <c r="C377" s="17">
        <v>12.5</v>
      </c>
    </row>
    <row r="378" spans="1:3">
      <c r="A378" s="11" t="s">
        <v>435</v>
      </c>
      <c r="B378" s="12">
        <v>9781442557291</v>
      </c>
      <c r="C378" s="17">
        <v>12.5</v>
      </c>
    </row>
    <row r="379" spans="1:3">
      <c r="A379" s="11" t="s">
        <v>436</v>
      </c>
      <c r="B379" s="12">
        <v>9781442557338</v>
      </c>
      <c r="C379" s="17">
        <v>12.5</v>
      </c>
    </row>
    <row r="380" spans="1:3">
      <c r="A380" s="11" t="s">
        <v>437</v>
      </c>
      <c r="B380" s="12">
        <v>9781442557321</v>
      </c>
      <c r="C380" s="17">
        <v>12.5</v>
      </c>
    </row>
    <row r="381" spans="1:3">
      <c r="A381" s="11" t="s">
        <v>438</v>
      </c>
      <c r="B381" s="12">
        <v>9781442557345</v>
      </c>
      <c r="C381" s="17">
        <v>12.5</v>
      </c>
    </row>
    <row r="383" spans="1:3">
      <c r="A383" s="32" t="s">
        <v>439</v>
      </c>
      <c r="B383" s="33">
        <v>9781442577350</v>
      </c>
      <c r="C383" s="31">
        <v>127.95</v>
      </c>
    </row>
    <row r="384" spans="1:3">
      <c r="A384" s="11" t="s">
        <v>440</v>
      </c>
      <c r="B384" s="12">
        <v>9781442557482</v>
      </c>
      <c r="C384" s="17">
        <v>13.5</v>
      </c>
    </row>
    <row r="385" spans="1:3">
      <c r="A385" s="11" t="s">
        <v>441</v>
      </c>
      <c r="B385" s="12">
        <v>9781442557475</v>
      </c>
      <c r="C385" s="17">
        <v>13.5</v>
      </c>
    </row>
    <row r="386" spans="1:3">
      <c r="A386" s="11" t="s">
        <v>442</v>
      </c>
      <c r="B386" s="12">
        <v>9781442557468</v>
      </c>
      <c r="C386" s="17">
        <v>13.5</v>
      </c>
    </row>
    <row r="387" spans="1:3">
      <c r="A387" s="11" t="s">
        <v>443</v>
      </c>
      <c r="B387" s="12">
        <v>9781442557451</v>
      </c>
      <c r="C387" s="17">
        <v>13.5</v>
      </c>
    </row>
    <row r="388" spans="1:3">
      <c r="A388" s="11" t="s">
        <v>444</v>
      </c>
      <c r="B388" s="12">
        <v>9781442557444</v>
      </c>
      <c r="C388" s="17">
        <v>13.5</v>
      </c>
    </row>
    <row r="389" spans="1:3">
      <c r="A389" s="11" t="s">
        <v>445</v>
      </c>
      <c r="B389" s="12">
        <v>9781442557499</v>
      </c>
      <c r="C389" s="17">
        <v>13.5</v>
      </c>
    </row>
    <row r="390" spans="1:3">
      <c r="A390" s="11" t="s">
        <v>446</v>
      </c>
      <c r="B390" s="12">
        <v>9781442557406</v>
      </c>
      <c r="C390" s="17">
        <v>13.5</v>
      </c>
    </row>
    <row r="391" spans="1:3">
      <c r="A391" s="11" t="s">
        <v>447</v>
      </c>
      <c r="B391" s="12">
        <v>9781442557420</v>
      </c>
      <c r="C391" s="17">
        <v>13.5</v>
      </c>
    </row>
    <row r="392" spans="1:3">
      <c r="A392" s="11" t="s">
        <v>448</v>
      </c>
      <c r="B392" s="12">
        <v>9781442557413</v>
      </c>
      <c r="C392" s="17">
        <v>13.5</v>
      </c>
    </row>
    <row r="393" spans="1:3">
      <c r="A393" s="11" t="s">
        <v>449</v>
      </c>
      <c r="B393" s="12">
        <v>9781442557390</v>
      </c>
      <c r="C393" s="17">
        <v>13.5</v>
      </c>
    </row>
    <row r="394" spans="1:3">
      <c r="A394" s="11" t="s">
        <v>450</v>
      </c>
      <c r="B394" s="12">
        <v>9781442557437</v>
      </c>
      <c r="C394" s="17">
        <v>13.5</v>
      </c>
    </row>
    <row r="396" spans="1:3">
      <c r="A396" s="32" t="s">
        <v>451</v>
      </c>
      <c r="B396" s="33">
        <v>9781442577381</v>
      </c>
      <c r="C396" s="31">
        <v>134.94999999999999</v>
      </c>
    </row>
    <row r="397" spans="1:3">
      <c r="A397" s="11" t="s">
        <v>452</v>
      </c>
      <c r="B397" s="12">
        <v>9781442557598</v>
      </c>
      <c r="C397" s="17">
        <v>14.5</v>
      </c>
    </row>
    <row r="398" spans="1:3">
      <c r="A398" s="11" t="s">
        <v>453</v>
      </c>
      <c r="B398" s="12">
        <v>9781442557581</v>
      </c>
      <c r="C398" s="17">
        <v>14.5</v>
      </c>
    </row>
    <row r="399" spans="1:3">
      <c r="A399" s="11" t="s">
        <v>454</v>
      </c>
      <c r="B399" s="12">
        <v>9781442557543</v>
      </c>
      <c r="C399" s="17">
        <v>14.5</v>
      </c>
    </row>
    <row r="400" spans="1:3">
      <c r="A400" s="11" t="s">
        <v>455</v>
      </c>
      <c r="B400" s="12">
        <v>9781442557550</v>
      </c>
      <c r="C400" s="17">
        <v>14.5</v>
      </c>
    </row>
    <row r="401" spans="1:3">
      <c r="A401" s="11" t="s">
        <v>456</v>
      </c>
      <c r="B401" s="12">
        <v>9781442557512</v>
      </c>
      <c r="C401" s="17">
        <v>14.5</v>
      </c>
    </row>
    <row r="402" spans="1:3">
      <c r="A402" s="11" t="s">
        <v>457</v>
      </c>
      <c r="B402" s="12">
        <v>9781442557574</v>
      </c>
      <c r="C402" s="17">
        <v>14.5</v>
      </c>
    </row>
    <row r="403" spans="1:3">
      <c r="A403" s="11" t="s">
        <v>458</v>
      </c>
      <c r="B403" s="12">
        <v>9781442557604</v>
      </c>
      <c r="C403" s="17">
        <v>14.5</v>
      </c>
    </row>
    <row r="404" spans="1:3">
      <c r="A404" s="11" t="s">
        <v>459</v>
      </c>
      <c r="B404" s="12">
        <v>9781442557505</v>
      </c>
      <c r="C404" s="17">
        <v>14.5</v>
      </c>
    </row>
    <row r="405" spans="1:3">
      <c r="A405" s="11" t="s">
        <v>460</v>
      </c>
      <c r="B405" s="12">
        <v>9781442557529</v>
      </c>
      <c r="C405" s="17">
        <v>14.5</v>
      </c>
    </row>
    <row r="406" spans="1:3">
      <c r="A406" s="11" t="s">
        <v>461</v>
      </c>
      <c r="B406" s="12">
        <v>9781442557536</v>
      </c>
      <c r="C406" s="17">
        <v>14.5</v>
      </c>
    </row>
    <row r="407" spans="1:3">
      <c r="A407" s="11" t="s">
        <v>462</v>
      </c>
      <c r="B407" s="12">
        <v>9781442557567</v>
      </c>
      <c r="C407" s="17">
        <v>14.5</v>
      </c>
    </row>
    <row r="409" spans="1:3">
      <c r="A409" s="32" t="s">
        <v>463</v>
      </c>
      <c r="B409" s="33">
        <v>9781442577404</v>
      </c>
      <c r="C409" s="31">
        <v>150.94999999999999</v>
      </c>
    </row>
    <row r="410" spans="1:3">
      <c r="A410" s="11" t="s">
        <v>464</v>
      </c>
      <c r="B410" s="12">
        <v>9781442557703</v>
      </c>
      <c r="C410" s="17">
        <v>15.5</v>
      </c>
    </row>
    <row r="411" spans="1:3">
      <c r="A411" s="11" t="s">
        <v>465</v>
      </c>
      <c r="B411" s="12">
        <v>9781442557697</v>
      </c>
      <c r="C411" s="17">
        <v>15.5</v>
      </c>
    </row>
    <row r="412" spans="1:3">
      <c r="A412" s="11" t="s">
        <v>466</v>
      </c>
      <c r="B412" s="12">
        <v>9781442557611</v>
      </c>
      <c r="C412" s="17">
        <v>15.5</v>
      </c>
    </row>
    <row r="413" spans="1:3">
      <c r="A413" s="11" t="s">
        <v>467</v>
      </c>
      <c r="B413" s="12">
        <v>9781442557642</v>
      </c>
      <c r="C413" s="17">
        <v>15.5</v>
      </c>
    </row>
    <row r="414" spans="1:3">
      <c r="A414" s="11" t="s">
        <v>468</v>
      </c>
      <c r="B414" s="12">
        <v>9781442557635</v>
      </c>
      <c r="C414" s="17">
        <v>15.5</v>
      </c>
    </row>
    <row r="415" spans="1:3">
      <c r="A415" s="11" t="s">
        <v>469</v>
      </c>
      <c r="B415" s="12">
        <v>9781442557659</v>
      </c>
      <c r="C415" s="17">
        <v>15.5</v>
      </c>
    </row>
    <row r="416" spans="1:3">
      <c r="A416" s="11" t="s">
        <v>470</v>
      </c>
      <c r="B416" s="12">
        <v>9781442557666</v>
      </c>
      <c r="C416" s="17">
        <v>15.5</v>
      </c>
    </row>
    <row r="417" spans="1:3">
      <c r="A417" s="11" t="s">
        <v>471</v>
      </c>
      <c r="B417" s="12">
        <v>9781442557710</v>
      </c>
      <c r="C417" s="17">
        <v>15.5</v>
      </c>
    </row>
    <row r="418" spans="1:3">
      <c r="A418" s="11" t="s">
        <v>472</v>
      </c>
      <c r="B418" s="12">
        <v>9781442557680</v>
      </c>
      <c r="C418" s="17">
        <v>15.5</v>
      </c>
    </row>
    <row r="419" spans="1:3">
      <c r="A419" s="11" t="s">
        <v>473</v>
      </c>
      <c r="B419" s="12">
        <v>9781442557628</v>
      </c>
      <c r="C419" s="17">
        <v>15.5</v>
      </c>
    </row>
    <row r="420" spans="1:3">
      <c r="A420" s="11" t="s">
        <v>474</v>
      </c>
      <c r="B420" s="12">
        <v>9781442561038</v>
      </c>
      <c r="C420" s="17">
        <v>15.5</v>
      </c>
    </row>
  </sheetData>
  <phoneticPr fontId="15" type="noConversion"/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A194E-9C2D-4A6D-93D9-BB51A69EC872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35FBC-4C67-45FD-AD1E-41060BDD0057}">
  <sheetPr>
    <tabColor rgb="FFA9EBE9"/>
  </sheetPr>
  <dimension ref="A1:N429"/>
  <sheetViews>
    <sheetView topLeftCell="A206" workbookViewId="0">
      <selection activeCell="E214" sqref="E214"/>
    </sheetView>
  </sheetViews>
  <sheetFormatPr defaultRowHeight="15"/>
  <cols>
    <col min="1" max="1" width="73" style="11" customWidth="1"/>
    <col min="2" max="2" width="26.7109375" style="11" customWidth="1"/>
    <col min="3" max="5" width="14.42578125" style="11" customWidth="1"/>
    <col min="6" max="6" width="14.5703125" style="13" customWidth="1"/>
    <col min="7" max="7" width="11.85546875" style="11" customWidth="1"/>
    <col min="8" max="16384" width="9.140625" style="11"/>
  </cols>
  <sheetData>
    <row r="1" spans="1:12" s="35" customFormat="1">
      <c r="A1" s="60" t="s">
        <v>62</v>
      </c>
      <c r="B1" s="60" t="s">
        <v>22</v>
      </c>
      <c r="C1" s="132"/>
      <c r="D1" s="132"/>
      <c r="E1" s="132"/>
    </row>
    <row r="2" spans="1:12">
      <c r="A2" s="53"/>
    </row>
    <row r="3" spans="1:12" s="36" customFormat="1">
      <c r="A3" s="64" t="s">
        <v>63</v>
      </c>
      <c r="B3" s="65" t="s">
        <v>64</v>
      </c>
      <c r="C3" s="65" t="s">
        <v>65</v>
      </c>
      <c r="D3" s="65"/>
      <c r="E3" s="176"/>
    </row>
    <row r="4" spans="1:12">
      <c r="A4" s="232"/>
      <c r="B4" s="2"/>
      <c r="C4" s="229"/>
      <c r="D4" s="229"/>
      <c r="E4" s="229"/>
    </row>
    <row r="5" spans="1:12">
      <c r="A5" s="156" t="s">
        <v>475</v>
      </c>
      <c r="B5" s="61"/>
      <c r="C5" s="62"/>
      <c r="D5" s="175"/>
      <c r="E5" s="175"/>
      <c r="F5" s="229"/>
    </row>
    <row r="6" spans="1:12">
      <c r="A6" s="35" t="s">
        <v>476</v>
      </c>
      <c r="B6" s="137">
        <v>9780655712008</v>
      </c>
      <c r="C6" s="138">
        <v>269.5</v>
      </c>
      <c r="D6" s="138"/>
      <c r="E6" s="138"/>
      <c r="F6" s="229"/>
      <c r="L6" s="13"/>
    </row>
    <row r="7" spans="1:12">
      <c r="A7" s="35" t="s">
        <v>477</v>
      </c>
      <c r="B7" s="137">
        <v>9780655711995</v>
      </c>
      <c r="C7" s="138">
        <v>44.95</v>
      </c>
      <c r="D7" s="138"/>
      <c r="E7" s="138"/>
      <c r="F7" s="229"/>
      <c r="L7" s="13"/>
    </row>
    <row r="8" spans="1:12">
      <c r="A8" s="11" t="s">
        <v>131</v>
      </c>
      <c r="B8" s="16">
        <v>9781292395418</v>
      </c>
      <c r="C8" s="74">
        <v>9.35</v>
      </c>
      <c r="D8" s="74"/>
      <c r="E8" s="74"/>
      <c r="F8" s="229"/>
    </row>
    <row r="9" spans="1:12">
      <c r="A9" s="11" t="s">
        <v>478</v>
      </c>
      <c r="B9" s="16">
        <v>9781292395395</v>
      </c>
      <c r="C9" s="74">
        <v>9.35</v>
      </c>
      <c r="D9" s="74"/>
      <c r="E9" s="74"/>
    </row>
    <row r="10" spans="1:12">
      <c r="A10" s="11" t="s">
        <v>479</v>
      </c>
      <c r="B10" s="12">
        <v>9781292405278</v>
      </c>
      <c r="C10" s="13">
        <v>9.35</v>
      </c>
      <c r="D10" s="13"/>
      <c r="E10" s="13"/>
    </row>
    <row r="11" spans="1:12">
      <c r="A11" s="11" t="s">
        <v>480</v>
      </c>
      <c r="B11" s="12">
        <v>9781292405261</v>
      </c>
      <c r="C11" s="13">
        <v>9.35</v>
      </c>
      <c r="D11" s="13"/>
      <c r="E11" s="13"/>
    </row>
    <row r="12" spans="1:12">
      <c r="A12" s="11" t="s">
        <v>481</v>
      </c>
      <c r="B12" s="12">
        <v>9781292405285</v>
      </c>
      <c r="C12" s="13">
        <v>9.35</v>
      </c>
      <c r="D12" s="13"/>
      <c r="E12" s="13"/>
    </row>
    <row r="13" spans="1:12">
      <c r="A13" s="11" t="s">
        <v>482</v>
      </c>
      <c r="B13" s="12">
        <v>9781292395401</v>
      </c>
      <c r="C13" s="13">
        <v>9.35</v>
      </c>
      <c r="D13" s="13"/>
      <c r="E13" s="13"/>
    </row>
    <row r="14" spans="1:12">
      <c r="A14" s="58"/>
      <c r="B14" s="22"/>
      <c r="C14" s="73"/>
      <c r="D14" s="73"/>
      <c r="E14" s="73"/>
    </row>
    <row r="15" spans="1:12">
      <c r="A15" s="156" t="s">
        <v>483</v>
      </c>
      <c r="B15" s="61"/>
      <c r="C15" s="62"/>
      <c r="D15" s="175"/>
      <c r="E15" s="175"/>
    </row>
    <row r="16" spans="1:12">
      <c r="A16" s="231" t="s">
        <v>484</v>
      </c>
      <c r="B16" s="140">
        <v>9780655716396</v>
      </c>
      <c r="C16" s="141">
        <v>2122.9499999999998</v>
      </c>
      <c r="D16" s="141"/>
      <c r="E16" s="228"/>
      <c r="F16" s="151" t="s">
        <v>485</v>
      </c>
      <c r="I16" s="13"/>
    </row>
    <row r="17" spans="1:14">
      <c r="A17" s="231" t="s">
        <v>486</v>
      </c>
      <c r="B17" s="140">
        <v>9780655716389</v>
      </c>
      <c r="C17" s="141">
        <v>353.95</v>
      </c>
      <c r="D17" s="141"/>
      <c r="E17" s="228"/>
      <c r="F17" s="151" t="s">
        <v>485</v>
      </c>
      <c r="M17" s="145"/>
      <c r="N17" s="170"/>
    </row>
    <row r="18" spans="1:14">
      <c r="A18" s="155" t="s">
        <v>487</v>
      </c>
      <c r="B18" s="2"/>
      <c r="C18" s="229"/>
      <c r="D18" s="229"/>
      <c r="E18" s="229"/>
    </row>
    <row r="19" spans="1:14">
      <c r="A19" s="139" t="s">
        <v>488</v>
      </c>
      <c r="B19" s="140">
        <v>9780655716570</v>
      </c>
      <c r="C19" s="141">
        <v>558.95000000000005</v>
      </c>
      <c r="D19" s="141"/>
      <c r="E19" s="141"/>
      <c r="F19" s="55"/>
      <c r="I19" s="13"/>
    </row>
    <row r="20" spans="1:14">
      <c r="A20" s="139" t="s">
        <v>489</v>
      </c>
      <c r="B20" s="140">
        <v>9780655716563</v>
      </c>
      <c r="C20" s="230">
        <v>92.95</v>
      </c>
      <c r="D20" s="230"/>
      <c r="E20" s="230"/>
      <c r="F20" s="55"/>
      <c r="I20" s="13"/>
    </row>
    <row r="21" spans="1:14">
      <c r="A21" s="11" t="s">
        <v>490</v>
      </c>
      <c r="B21" s="16">
        <v>9781292407869</v>
      </c>
      <c r="C21" s="74">
        <v>10.35</v>
      </c>
      <c r="D21" s="74"/>
      <c r="E21" s="74"/>
      <c r="F21" s="13" t="s">
        <v>491</v>
      </c>
    </row>
    <row r="22" spans="1:14">
      <c r="A22" s="11" t="s">
        <v>492</v>
      </c>
      <c r="B22" s="16">
        <v>9781292408071</v>
      </c>
      <c r="C22" s="74">
        <v>10.35</v>
      </c>
      <c r="D22" s="74"/>
      <c r="E22" s="74"/>
      <c r="F22" s="13" t="s">
        <v>491</v>
      </c>
    </row>
    <row r="23" spans="1:14">
      <c r="A23" s="11" t="s">
        <v>493</v>
      </c>
      <c r="B23" s="16">
        <v>9781292407852</v>
      </c>
      <c r="C23" s="74">
        <v>10.35</v>
      </c>
      <c r="D23" s="74"/>
      <c r="E23" s="74"/>
      <c r="F23" s="13" t="s">
        <v>491</v>
      </c>
    </row>
    <row r="24" spans="1:14">
      <c r="A24" s="11" t="s">
        <v>494</v>
      </c>
      <c r="B24" s="16">
        <v>9781292408088</v>
      </c>
      <c r="C24" s="74">
        <v>10.35</v>
      </c>
      <c r="D24" s="74"/>
      <c r="E24" s="74"/>
      <c r="F24" s="13" t="s">
        <v>491</v>
      </c>
    </row>
    <row r="25" spans="1:14">
      <c r="A25" s="11" t="s">
        <v>495</v>
      </c>
      <c r="B25" s="12">
        <v>9781408260197</v>
      </c>
      <c r="C25" s="13">
        <v>10.35</v>
      </c>
      <c r="D25" s="13"/>
      <c r="E25" s="13"/>
    </row>
    <row r="26" spans="1:14">
      <c r="A26" s="11" t="s">
        <v>496</v>
      </c>
      <c r="B26" s="12">
        <v>9781408279472</v>
      </c>
      <c r="C26" s="13">
        <v>10.35</v>
      </c>
      <c r="D26" s="13"/>
      <c r="E26" s="13"/>
    </row>
    <row r="27" spans="1:14">
      <c r="A27" s="11" t="s">
        <v>497</v>
      </c>
      <c r="B27" s="12">
        <v>9781408279489</v>
      </c>
      <c r="C27" s="13">
        <v>10.35</v>
      </c>
      <c r="D27" s="13"/>
      <c r="E27" s="13"/>
    </row>
    <row r="28" spans="1:14">
      <c r="A28" s="11" t="s">
        <v>498</v>
      </c>
      <c r="B28" s="12">
        <v>9781408260203</v>
      </c>
      <c r="C28" s="13">
        <v>10.35</v>
      </c>
      <c r="D28" s="13"/>
      <c r="E28" s="13"/>
    </row>
    <row r="29" spans="1:14">
      <c r="A29" s="11" t="s">
        <v>499</v>
      </c>
      <c r="B29" s="12">
        <v>9781408260227</v>
      </c>
      <c r="C29" s="13">
        <v>10.35</v>
      </c>
      <c r="D29" s="13"/>
      <c r="E29" s="13"/>
    </row>
    <row r="30" spans="1:14">
      <c r="A30" s="1" t="s">
        <v>500</v>
      </c>
      <c r="B30" s="2">
        <v>9781408260241</v>
      </c>
      <c r="C30" s="229">
        <v>10.35</v>
      </c>
      <c r="D30" s="229"/>
      <c r="E30" s="229"/>
      <c r="F30" s="229"/>
    </row>
    <row r="31" spans="1:14">
      <c r="A31" s="1"/>
      <c r="B31" s="2"/>
      <c r="C31" s="229"/>
      <c r="D31" s="229"/>
      <c r="E31" s="229"/>
      <c r="F31" s="229"/>
    </row>
    <row r="32" spans="1:14">
      <c r="A32" s="233" t="s">
        <v>501</v>
      </c>
      <c r="B32" s="140">
        <v>9780655716594</v>
      </c>
      <c r="C32" s="141">
        <v>496.95</v>
      </c>
      <c r="D32" s="141"/>
      <c r="E32" s="141"/>
      <c r="F32" s="229"/>
    </row>
    <row r="33" spans="1:6">
      <c r="A33" s="233" t="s">
        <v>502</v>
      </c>
      <c r="B33" s="140">
        <v>9780655716587</v>
      </c>
      <c r="C33" s="141">
        <v>74.95</v>
      </c>
      <c r="D33" s="141"/>
      <c r="E33" s="141"/>
      <c r="F33" s="229"/>
    </row>
    <row r="34" spans="1:6">
      <c r="A34" s="1" t="s">
        <v>503</v>
      </c>
      <c r="B34" s="2">
        <v>9781292407838</v>
      </c>
      <c r="C34" s="229">
        <v>10.35</v>
      </c>
      <c r="D34" s="229"/>
      <c r="E34" s="229"/>
      <c r="F34" s="229" t="s">
        <v>491</v>
      </c>
    </row>
    <row r="35" spans="1:6">
      <c r="A35" s="234" t="s">
        <v>504</v>
      </c>
      <c r="B35" s="2">
        <v>9781292407845</v>
      </c>
      <c r="C35" s="229">
        <v>10.35</v>
      </c>
      <c r="D35" s="229"/>
      <c r="E35" s="229"/>
      <c r="F35" s="229" t="s">
        <v>491</v>
      </c>
    </row>
    <row r="36" spans="1:6">
      <c r="A36" s="1" t="s">
        <v>505</v>
      </c>
      <c r="B36" s="2">
        <v>9781408279502</v>
      </c>
      <c r="C36" s="229">
        <v>10.35</v>
      </c>
      <c r="D36" s="229"/>
      <c r="E36" s="229"/>
      <c r="F36" s="229"/>
    </row>
    <row r="37" spans="1:6">
      <c r="A37" s="1" t="s">
        <v>506</v>
      </c>
      <c r="B37" s="2">
        <v>9781408260128</v>
      </c>
      <c r="C37" s="229">
        <v>10.35</v>
      </c>
      <c r="D37" s="229"/>
      <c r="E37" s="229"/>
      <c r="F37" s="229"/>
    </row>
    <row r="38" spans="1:6">
      <c r="A38" s="1" t="s">
        <v>507</v>
      </c>
      <c r="B38" s="2">
        <v>9781408260159</v>
      </c>
      <c r="C38" s="229">
        <v>10.35</v>
      </c>
      <c r="D38" s="229"/>
      <c r="E38" s="229"/>
      <c r="F38" s="229"/>
    </row>
    <row r="39" spans="1:6">
      <c r="A39" s="1" t="s">
        <v>508</v>
      </c>
      <c r="B39" s="2">
        <v>9781408260166</v>
      </c>
      <c r="C39" s="229">
        <v>10.35</v>
      </c>
      <c r="D39" s="229"/>
      <c r="E39" s="229"/>
      <c r="F39" s="229"/>
    </row>
    <row r="40" spans="1:6">
      <c r="A40" s="1" t="s">
        <v>509</v>
      </c>
      <c r="B40" s="2">
        <v>9781408260173</v>
      </c>
      <c r="C40" s="229">
        <v>10.35</v>
      </c>
      <c r="D40" s="229"/>
      <c r="E40" s="229"/>
      <c r="F40" s="229"/>
    </row>
    <row r="41" spans="1:6">
      <c r="A41" s="1" t="s">
        <v>510</v>
      </c>
      <c r="B41" s="2">
        <v>9781408279496</v>
      </c>
      <c r="C41" s="229">
        <v>10.35</v>
      </c>
      <c r="D41" s="229"/>
      <c r="E41" s="229"/>
      <c r="F41" s="229"/>
    </row>
    <row r="42" spans="1:6">
      <c r="A42" s="1"/>
      <c r="B42" s="2"/>
      <c r="C42" s="229"/>
      <c r="D42" s="229"/>
      <c r="E42" s="229"/>
      <c r="F42" s="229"/>
    </row>
    <row r="43" spans="1:6">
      <c r="A43" s="233" t="s">
        <v>511</v>
      </c>
      <c r="B43" s="140">
        <v>9780655716617</v>
      </c>
      <c r="C43" s="141">
        <v>558.95000000000005</v>
      </c>
      <c r="D43" s="141"/>
      <c r="E43" s="141"/>
      <c r="F43" s="229"/>
    </row>
    <row r="44" spans="1:6">
      <c r="A44" s="233" t="s">
        <v>512</v>
      </c>
      <c r="B44" s="140">
        <v>9780655716600</v>
      </c>
      <c r="C44" s="141">
        <v>92.95</v>
      </c>
      <c r="D44" s="141"/>
      <c r="E44" s="141"/>
      <c r="F44" s="235"/>
    </row>
    <row r="45" spans="1:6">
      <c r="A45" s="1" t="s">
        <v>513</v>
      </c>
      <c r="B45" s="236">
        <v>9781292407814</v>
      </c>
      <c r="C45" s="237">
        <v>10.35</v>
      </c>
      <c r="D45" s="237"/>
      <c r="E45" s="237"/>
      <c r="F45" s="229" t="s">
        <v>491</v>
      </c>
    </row>
    <row r="46" spans="1:6">
      <c r="A46" s="1" t="s">
        <v>514</v>
      </c>
      <c r="B46" s="236">
        <v>9781292407821</v>
      </c>
      <c r="C46" s="237">
        <v>10.35</v>
      </c>
      <c r="D46" s="237"/>
      <c r="E46" s="237"/>
      <c r="F46" s="229" t="s">
        <v>491</v>
      </c>
    </row>
    <row r="47" spans="1:6">
      <c r="A47" s="1" t="s">
        <v>515</v>
      </c>
      <c r="B47" s="236">
        <v>9781292408026</v>
      </c>
      <c r="C47" s="237">
        <v>10.35</v>
      </c>
      <c r="D47" s="237"/>
      <c r="E47" s="237"/>
      <c r="F47" s="229" t="s">
        <v>491</v>
      </c>
    </row>
    <row r="48" spans="1:6">
      <c r="A48" s="1" t="s">
        <v>516</v>
      </c>
      <c r="B48" s="236">
        <v>9781292408033</v>
      </c>
      <c r="C48" s="237">
        <v>10.35</v>
      </c>
      <c r="D48" s="237"/>
      <c r="E48" s="237"/>
      <c r="F48" s="229" t="s">
        <v>491</v>
      </c>
    </row>
    <row r="49" spans="1:6">
      <c r="A49" s="1" t="s">
        <v>517</v>
      </c>
      <c r="B49" s="2">
        <v>9781408279526</v>
      </c>
      <c r="C49" s="229">
        <v>10.35</v>
      </c>
      <c r="D49" s="229"/>
      <c r="E49" s="229"/>
      <c r="F49" s="229"/>
    </row>
    <row r="50" spans="1:6">
      <c r="A50" s="1" t="s">
        <v>518</v>
      </c>
      <c r="B50" s="2">
        <v>9781408260142</v>
      </c>
      <c r="C50" s="229">
        <v>10.35</v>
      </c>
      <c r="D50" s="229"/>
      <c r="E50" s="229"/>
      <c r="F50" s="229"/>
    </row>
    <row r="51" spans="1:6">
      <c r="A51" s="1" t="s">
        <v>519</v>
      </c>
      <c r="B51" s="2">
        <v>9781408279519</v>
      </c>
      <c r="C51" s="229">
        <v>10.35</v>
      </c>
      <c r="D51" s="229"/>
      <c r="E51" s="229"/>
      <c r="F51" s="229"/>
    </row>
    <row r="52" spans="1:6">
      <c r="A52" s="1" t="s">
        <v>520</v>
      </c>
      <c r="B52" s="2">
        <v>9781408260180</v>
      </c>
      <c r="C52" s="229">
        <v>10.35</v>
      </c>
      <c r="D52" s="229"/>
      <c r="E52" s="229"/>
      <c r="F52" s="229"/>
    </row>
    <row r="53" spans="1:6">
      <c r="A53" s="1" t="s">
        <v>521</v>
      </c>
      <c r="B53" s="2">
        <v>9781408260210</v>
      </c>
      <c r="C53" s="229">
        <v>10.35</v>
      </c>
      <c r="D53" s="229"/>
      <c r="E53" s="229"/>
      <c r="F53" s="229"/>
    </row>
    <row r="54" spans="1:6">
      <c r="A54" s="1" t="s">
        <v>522</v>
      </c>
      <c r="B54" s="2">
        <v>9781408260258</v>
      </c>
      <c r="C54" s="229">
        <v>10.35</v>
      </c>
      <c r="D54" s="229"/>
      <c r="E54" s="229"/>
      <c r="F54" s="229"/>
    </row>
    <row r="55" spans="1:6">
      <c r="A55" s="1"/>
      <c r="B55" s="2"/>
      <c r="C55" s="229"/>
      <c r="D55" s="229"/>
      <c r="E55" s="229"/>
      <c r="F55" s="229"/>
    </row>
    <row r="56" spans="1:6">
      <c r="A56" s="233" t="s">
        <v>523</v>
      </c>
      <c r="B56" s="140">
        <v>9780655716631</v>
      </c>
      <c r="C56" s="141">
        <v>558.95000000000005</v>
      </c>
      <c r="D56" s="141"/>
      <c r="E56" s="141"/>
      <c r="F56" s="229"/>
    </row>
    <row r="57" spans="1:6">
      <c r="A57" s="233" t="s">
        <v>524</v>
      </c>
      <c r="B57" s="140">
        <v>9780655716624</v>
      </c>
      <c r="C57" s="141">
        <v>92.95</v>
      </c>
      <c r="D57" s="141"/>
      <c r="E57" s="141"/>
      <c r="F57" s="235"/>
    </row>
    <row r="58" spans="1:6">
      <c r="A58" s="1" t="s">
        <v>525</v>
      </c>
      <c r="B58" s="236">
        <v>9781292407982</v>
      </c>
      <c r="C58" s="237">
        <v>10.35</v>
      </c>
      <c r="D58" s="237"/>
      <c r="E58" s="237"/>
      <c r="F58" s="229" t="s">
        <v>491</v>
      </c>
    </row>
    <row r="59" spans="1:6">
      <c r="A59" s="238" t="s">
        <v>526</v>
      </c>
      <c r="B59" s="239">
        <v>9781292408040</v>
      </c>
      <c r="C59" s="240">
        <v>10.35</v>
      </c>
      <c r="D59" s="240"/>
      <c r="E59" s="240"/>
      <c r="F59" s="229" t="s">
        <v>491</v>
      </c>
    </row>
    <row r="60" spans="1:6">
      <c r="A60" s="1" t="s">
        <v>527</v>
      </c>
      <c r="B60" s="241">
        <v>9781292408002</v>
      </c>
      <c r="C60" s="242">
        <v>10.35</v>
      </c>
      <c r="D60" s="242"/>
      <c r="E60" s="242"/>
      <c r="F60" s="229" t="s">
        <v>491</v>
      </c>
    </row>
    <row r="61" spans="1:6">
      <c r="A61" s="238" t="s">
        <v>528</v>
      </c>
      <c r="B61" s="239">
        <v>9781292407999</v>
      </c>
      <c r="C61" s="240">
        <v>10.35</v>
      </c>
      <c r="D61" s="240"/>
      <c r="E61" s="240"/>
      <c r="F61" s="229" t="s">
        <v>491</v>
      </c>
    </row>
    <row r="62" spans="1:6">
      <c r="A62" s="1" t="s">
        <v>529</v>
      </c>
      <c r="B62" s="2">
        <v>9781408260104</v>
      </c>
      <c r="C62" s="229">
        <v>10.35</v>
      </c>
      <c r="D62" s="229"/>
      <c r="E62" s="229"/>
      <c r="F62" s="229"/>
    </row>
    <row r="63" spans="1:6">
      <c r="A63" s="1" t="s">
        <v>530</v>
      </c>
      <c r="B63" s="2">
        <v>9781408279540</v>
      </c>
      <c r="C63" s="229">
        <v>10.35</v>
      </c>
      <c r="D63" s="229"/>
      <c r="E63" s="229"/>
      <c r="F63" s="229"/>
    </row>
    <row r="64" spans="1:6">
      <c r="A64" s="1" t="s">
        <v>531</v>
      </c>
      <c r="B64" s="2">
        <v>9781408260111</v>
      </c>
      <c r="C64" s="229">
        <v>10.35</v>
      </c>
      <c r="D64" s="229"/>
      <c r="E64" s="229"/>
      <c r="F64" s="229"/>
    </row>
    <row r="65" spans="1:14">
      <c r="A65" s="1" t="s">
        <v>532</v>
      </c>
      <c r="B65" s="2">
        <v>9781408260135</v>
      </c>
      <c r="C65" s="229">
        <v>10.35</v>
      </c>
      <c r="D65" s="229"/>
      <c r="E65" s="229"/>
      <c r="F65" s="229"/>
    </row>
    <row r="66" spans="1:14">
      <c r="A66" s="1" t="s">
        <v>533</v>
      </c>
      <c r="B66" s="2">
        <v>9781408279533</v>
      </c>
      <c r="C66" s="229">
        <v>10.35</v>
      </c>
      <c r="D66" s="229"/>
      <c r="E66" s="229"/>
      <c r="F66" s="229"/>
    </row>
    <row r="67" spans="1:14">
      <c r="A67" s="1" t="s">
        <v>534</v>
      </c>
      <c r="B67" s="2">
        <v>9781408260234</v>
      </c>
      <c r="C67" s="229">
        <v>10.35</v>
      </c>
      <c r="D67" s="229"/>
      <c r="E67" s="229"/>
      <c r="F67" s="229"/>
    </row>
    <row r="69" spans="1:14">
      <c r="A69" s="156" t="s">
        <v>535</v>
      </c>
      <c r="B69" s="30"/>
      <c r="C69" s="63"/>
      <c r="D69" s="174"/>
      <c r="E69" s="174"/>
    </row>
    <row r="70" spans="1:14">
      <c r="A70" s="232" t="s">
        <v>536</v>
      </c>
      <c r="B70" s="243">
        <v>9780655795773</v>
      </c>
      <c r="C70" s="244">
        <v>2757</v>
      </c>
      <c r="D70" s="244"/>
      <c r="E70" s="228"/>
      <c r="F70" s="245" t="s">
        <v>485</v>
      </c>
    </row>
    <row r="71" spans="1:14">
      <c r="A71" s="232" t="s">
        <v>537</v>
      </c>
      <c r="B71" s="243">
        <v>9780655795766</v>
      </c>
      <c r="C71" s="244">
        <v>468.95</v>
      </c>
      <c r="D71" s="244"/>
      <c r="E71" s="228"/>
      <c r="F71" s="245" t="s">
        <v>485</v>
      </c>
    </row>
    <row r="72" spans="1:14">
      <c r="A72" s="157" t="s">
        <v>487</v>
      </c>
      <c r="B72" s="246"/>
      <c r="C72" s="247"/>
      <c r="D72" s="247"/>
      <c r="E72" s="247"/>
      <c r="F72" s="229"/>
      <c r="G72" s="1"/>
      <c r="H72" s="1"/>
      <c r="I72" s="1"/>
      <c r="J72" s="1"/>
      <c r="K72" s="1"/>
    </row>
    <row r="73" spans="1:14" customFormat="1">
      <c r="A73" s="233" t="s">
        <v>538</v>
      </c>
      <c r="B73" s="140">
        <v>9780655716655</v>
      </c>
      <c r="C73" s="141">
        <v>558.95000000000005</v>
      </c>
      <c r="D73" s="141"/>
      <c r="E73" s="141"/>
      <c r="F73" s="229"/>
      <c r="G73" s="1"/>
      <c r="H73" s="1"/>
      <c r="I73" s="1"/>
      <c r="J73" s="1"/>
      <c r="K73" s="1"/>
      <c r="M73" s="171"/>
      <c r="N73" s="172"/>
    </row>
    <row r="74" spans="1:14">
      <c r="A74" s="143" t="s">
        <v>539</v>
      </c>
      <c r="B74" s="140">
        <v>9780655716648</v>
      </c>
      <c r="C74" s="141">
        <v>92.95</v>
      </c>
      <c r="D74" s="141"/>
      <c r="E74" s="141"/>
      <c r="F74" s="229"/>
      <c r="G74" s="1"/>
      <c r="H74" s="1"/>
      <c r="I74" s="1"/>
      <c r="J74" s="1"/>
      <c r="K74" s="1"/>
    </row>
    <row r="75" spans="1:14">
      <c r="A75" s="11" t="s">
        <v>540</v>
      </c>
      <c r="B75" s="12">
        <v>9781408260289</v>
      </c>
      <c r="C75" s="13">
        <v>11.5</v>
      </c>
      <c r="D75" s="13"/>
      <c r="E75" s="13"/>
    </row>
    <row r="76" spans="1:14">
      <c r="A76" s="11" t="s">
        <v>541</v>
      </c>
      <c r="B76" s="12">
        <v>9781408260388</v>
      </c>
      <c r="C76" s="13">
        <v>11.5</v>
      </c>
      <c r="D76" s="13"/>
      <c r="E76" s="13"/>
    </row>
    <row r="77" spans="1:14">
      <c r="A77" s="11" t="s">
        <v>542</v>
      </c>
      <c r="B77" s="12">
        <v>9781408279557</v>
      </c>
      <c r="C77" s="13">
        <v>11.5</v>
      </c>
      <c r="D77" s="13"/>
      <c r="E77" s="13"/>
    </row>
    <row r="78" spans="1:14">
      <c r="A78" s="11" t="s">
        <v>543</v>
      </c>
      <c r="B78" s="12">
        <v>9781408260418</v>
      </c>
      <c r="C78" s="13">
        <v>11.5</v>
      </c>
      <c r="D78" s="13"/>
      <c r="E78" s="13"/>
    </row>
    <row r="79" spans="1:14">
      <c r="A79" s="11" t="s">
        <v>544</v>
      </c>
      <c r="B79" s="12">
        <v>9780602005436</v>
      </c>
      <c r="C79" s="13">
        <v>11.5</v>
      </c>
      <c r="D79" s="13"/>
      <c r="E79" s="13"/>
    </row>
    <row r="80" spans="1:14">
      <c r="A80" s="11" t="s">
        <v>545</v>
      </c>
      <c r="B80" s="12">
        <v>9781408260425</v>
      </c>
      <c r="C80" s="13">
        <v>11.5</v>
      </c>
      <c r="D80" s="13"/>
      <c r="E80" s="13"/>
    </row>
    <row r="81" spans="1:5">
      <c r="A81" s="11" t="s">
        <v>546</v>
      </c>
      <c r="B81" s="12">
        <v>9781408260562</v>
      </c>
      <c r="C81" s="13">
        <v>11.5</v>
      </c>
      <c r="D81" s="13"/>
      <c r="E81" s="13"/>
    </row>
    <row r="82" spans="1:5">
      <c r="A82" s="11" t="s">
        <v>547</v>
      </c>
      <c r="B82" s="12">
        <v>9780433019336</v>
      </c>
      <c r="C82" s="13">
        <v>11.5</v>
      </c>
      <c r="D82" s="13"/>
      <c r="E82" s="13"/>
    </row>
    <row r="83" spans="1:5">
      <c r="A83" s="11" t="s">
        <v>548</v>
      </c>
      <c r="B83" s="12">
        <v>9781408279564</v>
      </c>
      <c r="C83" s="13">
        <v>11.5</v>
      </c>
      <c r="D83" s="13"/>
      <c r="E83" s="13"/>
    </row>
    <row r="84" spans="1:5">
      <c r="B84" s="12"/>
      <c r="C84" s="13"/>
      <c r="D84" s="13"/>
      <c r="E84" s="13"/>
    </row>
    <row r="85" spans="1:5">
      <c r="A85" s="143" t="s">
        <v>549</v>
      </c>
      <c r="B85" s="135">
        <v>9780655716679</v>
      </c>
      <c r="C85" s="136">
        <v>558.95000000000005</v>
      </c>
      <c r="D85" s="136"/>
      <c r="E85" s="136"/>
    </row>
    <row r="86" spans="1:5" ht="16.5" customHeight="1">
      <c r="A86" s="143" t="s">
        <v>550</v>
      </c>
      <c r="B86" s="140">
        <v>9780655716662</v>
      </c>
      <c r="C86" s="141">
        <v>92.95</v>
      </c>
      <c r="D86" s="141"/>
      <c r="E86" s="141"/>
    </row>
    <row r="87" spans="1:5">
      <c r="A87" s="11" t="s">
        <v>551</v>
      </c>
      <c r="B87" s="12">
        <v>9781408260319</v>
      </c>
      <c r="C87" s="13">
        <v>11.5</v>
      </c>
      <c r="D87" s="13"/>
      <c r="E87" s="13"/>
    </row>
    <row r="88" spans="1:5">
      <c r="A88" s="11" t="s">
        <v>552</v>
      </c>
      <c r="B88" s="12">
        <v>9780433019459</v>
      </c>
      <c r="C88" s="13">
        <v>11.5</v>
      </c>
      <c r="D88" s="13"/>
      <c r="E88" s="13"/>
    </row>
    <row r="89" spans="1:5">
      <c r="A89" s="11" t="s">
        <v>553</v>
      </c>
      <c r="B89" s="12">
        <v>9781408260517</v>
      </c>
      <c r="C89" s="13">
        <v>11.5</v>
      </c>
      <c r="D89" s="13"/>
      <c r="E89" s="13"/>
    </row>
    <row r="90" spans="1:5">
      <c r="A90" s="11" t="s">
        <v>554</v>
      </c>
      <c r="B90" s="12">
        <v>9781408279588</v>
      </c>
      <c r="C90" s="13">
        <v>11.5</v>
      </c>
      <c r="D90" s="13"/>
      <c r="E90" s="13"/>
    </row>
    <row r="91" spans="1:5">
      <c r="A91" s="11" t="s">
        <v>555</v>
      </c>
      <c r="B91" s="12">
        <v>9781408260555</v>
      </c>
      <c r="C91" s="13">
        <v>11.5</v>
      </c>
      <c r="D91" s="13"/>
      <c r="E91" s="13"/>
    </row>
    <row r="92" spans="1:5">
      <c r="A92" s="11" t="s">
        <v>556</v>
      </c>
      <c r="B92" s="12">
        <v>9781408260586</v>
      </c>
      <c r="C92" s="13">
        <v>11.5</v>
      </c>
      <c r="D92" s="13"/>
      <c r="E92" s="13"/>
    </row>
    <row r="93" spans="1:5">
      <c r="A93" s="11" t="s">
        <v>557</v>
      </c>
      <c r="B93" s="12">
        <v>9781408260364</v>
      </c>
      <c r="C93" s="13">
        <v>11.5</v>
      </c>
      <c r="D93" s="13"/>
      <c r="E93" s="13"/>
    </row>
    <row r="94" spans="1:5">
      <c r="A94" s="11" t="s">
        <v>558</v>
      </c>
      <c r="B94" s="12">
        <v>9781408260609</v>
      </c>
      <c r="C94" s="13">
        <v>11.5</v>
      </c>
      <c r="D94" s="13"/>
      <c r="E94" s="13"/>
    </row>
    <row r="95" spans="1:5">
      <c r="A95" s="11" t="s">
        <v>559</v>
      </c>
      <c r="B95" s="12">
        <v>9781408279571</v>
      </c>
      <c r="C95" s="13">
        <v>11.5</v>
      </c>
      <c r="D95" s="13"/>
      <c r="E95" s="13"/>
    </row>
    <row r="96" spans="1:5">
      <c r="B96" s="12"/>
      <c r="C96" s="13"/>
      <c r="D96" s="13"/>
      <c r="E96" s="13"/>
    </row>
    <row r="97" spans="1:5">
      <c r="A97" s="143" t="s">
        <v>560</v>
      </c>
      <c r="B97" s="135">
        <v>9780655716693</v>
      </c>
      <c r="C97" s="136">
        <v>558.95000000000005</v>
      </c>
      <c r="D97" s="136"/>
      <c r="E97" s="136"/>
    </row>
    <row r="98" spans="1:5">
      <c r="A98" s="143" t="s">
        <v>561</v>
      </c>
      <c r="B98" s="140">
        <v>9780655716686</v>
      </c>
      <c r="C98" s="141">
        <v>92.95</v>
      </c>
      <c r="D98" s="141"/>
      <c r="E98" s="141"/>
    </row>
    <row r="99" spans="1:5">
      <c r="A99" s="11" t="s">
        <v>562</v>
      </c>
      <c r="B99" s="12">
        <v>9781408260333</v>
      </c>
      <c r="C99" s="13">
        <v>11.5</v>
      </c>
      <c r="D99" s="13"/>
      <c r="E99" s="13"/>
    </row>
    <row r="100" spans="1:5">
      <c r="A100" s="11" t="s">
        <v>563</v>
      </c>
      <c r="B100" s="12">
        <v>9781408279595</v>
      </c>
      <c r="C100" s="13">
        <v>11.5</v>
      </c>
      <c r="D100" s="13"/>
      <c r="E100" s="13"/>
    </row>
    <row r="101" spans="1:5">
      <c r="A101" s="11" t="s">
        <v>564</v>
      </c>
      <c r="B101" s="12">
        <v>9781408260470</v>
      </c>
      <c r="C101" s="13">
        <v>11.5</v>
      </c>
      <c r="D101" s="13"/>
      <c r="E101" s="13"/>
    </row>
    <row r="102" spans="1:5">
      <c r="A102" s="11" t="s">
        <v>565</v>
      </c>
      <c r="B102" s="12">
        <v>9781408260449</v>
      </c>
      <c r="C102" s="13">
        <v>11.5</v>
      </c>
      <c r="D102" s="13"/>
      <c r="E102" s="13"/>
    </row>
    <row r="103" spans="1:5">
      <c r="A103" s="11" t="s">
        <v>566</v>
      </c>
      <c r="B103" s="12">
        <v>9781408260456</v>
      </c>
      <c r="C103" s="13">
        <v>11.5</v>
      </c>
      <c r="D103" s="13"/>
      <c r="E103" s="13"/>
    </row>
    <row r="104" spans="1:5">
      <c r="A104" s="11" t="s">
        <v>567</v>
      </c>
      <c r="B104" s="12">
        <v>9781408260531</v>
      </c>
      <c r="C104" s="13">
        <v>11.5</v>
      </c>
      <c r="D104" s="13"/>
      <c r="E104" s="13"/>
    </row>
    <row r="105" spans="1:5">
      <c r="A105" s="11" t="s">
        <v>568</v>
      </c>
      <c r="B105" s="12">
        <v>9780433019343</v>
      </c>
      <c r="C105" s="13">
        <v>11.5</v>
      </c>
      <c r="D105" s="13"/>
      <c r="E105" s="13"/>
    </row>
    <row r="106" spans="1:5">
      <c r="A106" s="11" t="s">
        <v>569</v>
      </c>
      <c r="B106" s="12">
        <v>9781408260548</v>
      </c>
      <c r="C106" s="13">
        <v>11.5</v>
      </c>
      <c r="D106" s="13"/>
      <c r="E106" s="13"/>
    </row>
    <row r="107" spans="1:5">
      <c r="A107" s="11" t="s">
        <v>570</v>
      </c>
      <c r="B107" s="12">
        <v>9781408279601</v>
      </c>
      <c r="C107" s="13">
        <v>11.5</v>
      </c>
      <c r="D107" s="13"/>
      <c r="E107" s="13"/>
    </row>
    <row r="108" spans="1:5">
      <c r="B108" s="12"/>
      <c r="C108" s="13"/>
      <c r="D108" s="13"/>
      <c r="E108" s="13"/>
    </row>
    <row r="109" spans="1:5">
      <c r="A109" s="143" t="s">
        <v>571</v>
      </c>
      <c r="B109" s="135">
        <v>9780655716716</v>
      </c>
      <c r="C109" s="136">
        <v>558.95000000000005</v>
      </c>
      <c r="D109" s="136"/>
      <c r="E109" s="136"/>
    </row>
    <row r="110" spans="1:5">
      <c r="A110" s="143" t="s">
        <v>572</v>
      </c>
      <c r="B110" s="140">
        <v>9780655716709</v>
      </c>
      <c r="C110" s="141">
        <v>92.95</v>
      </c>
      <c r="D110" s="141"/>
      <c r="E110" s="141"/>
    </row>
    <row r="111" spans="1:5">
      <c r="A111" s="11" t="s">
        <v>573</v>
      </c>
      <c r="B111" s="12">
        <v>9781408279625</v>
      </c>
      <c r="C111" s="13">
        <v>11.5</v>
      </c>
      <c r="D111" s="13"/>
      <c r="E111" s="13"/>
    </row>
    <row r="112" spans="1:5">
      <c r="A112" s="11" t="s">
        <v>574</v>
      </c>
      <c r="B112" s="12">
        <v>9781408260371</v>
      </c>
      <c r="C112" s="13">
        <v>11.5</v>
      </c>
      <c r="D112" s="13"/>
      <c r="E112" s="13"/>
    </row>
    <row r="113" spans="1:5">
      <c r="A113" s="11" t="s">
        <v>575</v>
      </c>
      <c r="B113" s="12">
        <v>9781408260432</v>
      </c>
      <c r="C113" s="13">
        <v>11.5</v>
      </c>
      <c r="D113" s="13"/>
      <c r="E113" s="13"/>
    </row>
    <row r="114" spans="1:5">
      <c r="A114" s="11" t="s">
        <v>576</v>
      </c>
      <c r="B114" s="12">
        <v>9780433019466</v>
      </c>
      <c r="C114" s="13">
        <v>11.5</v>
      </c>
      <c r="D114" s="13"/>
      <c r="E114" s="13"/>
    </row>
    <row r="115" spans="1:5">
      <c r="A115" s="11" t="s">
        <v>577</v>
      </c>
      <c r="B115" s="12">
        <v>9781408279618</v>
      </c>
      <c r="C115" s="13">
        <v>11.5</v>
      </c>
      <c r="D115" s="13"/>
      <c r="E115" s="13"/>
    </row>
    <row r="116" spans="1:5">
      <c r="A116" s="11" t="s">
        <v>578</v>
      </c>
      <c r="B116" s="12">
        <v>9781408260494</v>
      </c>
      <c r="C116" s="13">
        <v>11.5</v>
      </c>
      <c r="D116" s="13"/>
      <c r="E116" s="13"/>
    </row>
    <row r="117" spans="1:5">
      <c r="A117" s="11" t="s">
        <v>579</v>
      </c>
      <c r="B117" s="12">
        <v>9781408260524</v>
      </c>
      <c r="C117" s="13">
        <v>11.5</v>
      </c>
      <c r="D117" s="13"/>
      <c r="E117" s="13"/>
    </row>
    <row r="118" spans="1:5">
      <c r="A118" s="11" t="s">
        <v>580</v>
      </c>
      <c r="B118" s="12">
        <v>9781408260616</v>
      </c>
      <c r="C118" s="13">
        <v>11.5</v>
      </c>
      <c r="D118" s="13"/>
      <c r="E118" s="13"/>
    </row>
    <row r="119" spans="1:5">
      <c r="A119" s="11" t="s">
        <v>581</v>
      </c>
      <c r="B119" s="12">
        <v>9781408260623</v>
      </c>
      <c r="C119" s="13">
        <v>11.5</v>
      </c>
      <c r="D119" s="13"/>
      <c r="E119" s="13"/>
    </row>
    <row r="120" spans="1:5">
      <c r="B120" s="12"/>
      <c r="C120" s="13"/>
      <c r="D120" s="13"/>
      <c r="E120" s="13"/>
    </row>
    <row r="121" spans="1:5">
      <c r="A121" s="143" t="s">
        <v>582</v>
      </c>
      <c r="B121" s="135">
        <v>9780655716730</v>
      </c>
      <c r="C121" s="136">
        <v>558.95000000000005</v>
      </c>
      <c r="D121" s="136"/>
      <c r="E121" s="136"/>
    </row>
    <row r="122" spans="1:5">
      <c r="A122" s="143" t="s">
        <v>582</v>
      </c>
      <c r="B122" s="140">
        <v>9780655716723</v>
      </c>
      <c r="C122" s="141">
        <v>92.95</v>
      </c>
      <c r="D122" s="141"/>
      <c r="E122" s="141"/>
    </row>
    <row r="123" spans="1:5">
      <c r="A123" s="11" t="s">
        <v>583</v>
      </c>
      <c r="B123" s="12">
        <v>9781408260296</v>
      </c>
      <c r="C123" s="13">
        <v>11.5</v>
      </c>
      <c r="D123" s="13"/>
      <c r="E123" s="13"/>
    </row>
    <row r="124" spans="1:5">
      <c r="A124" s="11" t="s">
        <v>584</v>
      </c>
      <c r="B124" s="12">
        <v>9781408260326</v>
      </c>
      <c r="C124" s="13">
        <v>11.5</v>
      </c>
      <c r="D124" s="13"/>
      <c r="E124" s="13"/>
    </row>
    <row r="125" spans="1:5">
      <c r="A125" s="11" t="s">
        <v>585</v>
      </c>
      <c r="B125" s="12">
        <v>9781408260401</v>
      </c>
      <c r="C125" s="13">
        <v>11.5</v>
      </c>
      <c r="D125" s="13"/>
      <c r="E125" s="13"/>
    </row>
    <row r="126" spans="1:5">
      <c r="A126" s="11" t="s">
        <v>586</v>
      </c>
      <c r="B126" s="12">
        <v>9781408279632</v>
      </c>
      <c r="C126" s="13">
        <v>11.5</v>
      </c>
      <c r="D126" s="13"/>
      <c r="E126" s="13"/>
    </row>
    <row r="127" spans="1:5">
      <c r="A127" s="11" t="s">
        <v>587</v>
      </c>
      <c r="B127" s="12">
        <v>9781408260487</v>
      </c>
      <c r="C127" s="13">
        <v>11.5</v>
      </c>
      <c r="D127" s="13"/>
      <c r="E127" s="13"/>
    </row>
    <row r="128" spans="1:5">
      <c r="A128" s="11" t="s">
        <v>588</v>
      </c>
      <c r="B128" s="12">
        <v>9781408260579</v>
      </c>
      <c r="C128" s="13">
        <v>11.5</v>
      </c>
      <c r="D128" s="13"/>
      <c r="E128" s="13"/>
    </row>
    <row r="129" spans="1:5">
      <c r="A129" s="11" t="s">
        <v>589</v>
      </c>
      <c r="B129" s="12">
        <v>9781408279649</v>
      </c>
      <c r="C129" s="13">
        <v>11.5</v>
      </c>
      <c r="D129" s="13"/>
      <c r="E129" s="13"/>
    </row>
    <row r="130" spans="1:5">
      <c r="A130" s="11" t="s">
        <v>590</v>
      </c>
      <c r="B130" s="12">
        <v>9780433019350</v>
      </c>
      <c r="C130" s="13">
        <v>11.5</v>
      </c>
      <c r="D130" s="13"/>
      <c r="E130" s="13"/>
    </row>
    <row r="131" spans="1:5">
      <c r="A131" s="11" t="s">
        <v>591</v>
      </c>
      <c r="B131" s="12">
        <v>9781408260630</v>
      </c>
      <c r="C131" s="13">
        <v>11.5</v>
      </c>
      <c r="D131" s="13"/>
      <c r="E131" s="13"/>
    </row>
    <row r="132" spans="1:5">
      <c r="B132" s="12"/>
      <c r="C132" s="13"/>
      <c r="D132" s="13"/>
      <c r="E132" s="13"/>
    </row>
    <row r="133" spans="1:5">
      <c r="A133" s="143" t="s">
        <v>592</v>
      </c>
      <c r="B133" s="135">
        <v>9780655717010</v>
      </c>
      <c r="C133" s="136">
        <v>558.95000000000005</v>
      </c>
      <c r="D133" s="136"/>
      <c r="E133" s="136"/>
    </row>
    <row r="134" spans="1:5">
      <c r="A134" s="143" t="s">
        <v>593</v>
      </c>
      <c r="B134" s="140">
        <v>9780655716747</v>
      </c>
      <c r="C134" s="141">
        <v>92.95</v>
      </c>
      <c r="D134" s="141"/>
      <c r="E134" s="141"/>
    </row>
    <row r="135" spans="1:5">
      <c r="A135" s="11" t="s">
        <v>594</v>
      </c>
      <c r="B135" s="12">
        <v>9781408260302</v>
      </c>
      <c r="C135" s="13">
        <v>11.5</v>
      </c>
      <c r="D135" s="13"/>
      <c r="E135" s="13"/>
    </row>
    <row r="136" spans="1:5">
      <c r="A136" s="11" t="s">
        <v>595</v>
      </c>
      <c r="B136" s="12">
        <v>9781408260357</v>
      </c>
      <c r="C136" s="13">
        <v>11.5</v>
      </c>
      <c r="D136" s="13"/>
      <c r="E136" s="13"/>
    </row>
    <row r="137" spans="1:5">
      <c r="A137" s="11" t="s">
        <v>596</v>
      </c>
      <c r="B137" s="12">
        <v>9781292338798</v>
      </c>
      <c r="C137" s="13">
        <v>11.5</v>
      </c>
      <c r="D137" s="13"/>
      <c r="E137" s="13"/>
    </row>
    <row r="138" spans="1:5">
      <c r="A138" s="11" t="s">
        <v>597</v>
      </c>
      <c r="B138" s="12">
        <v>9781408260395</v>
      </c>
      <c r="C138" s="13">
        <v>11.5</v>
      </c>
      <c r="D138" s="13"/>
      <c r="E138" s="13"/>
    </row>
    <row r="139" spans="1:5">
      <c r="A139" s="11" t="s">
        <v>598</v>
      </c>
      <c r="B139" s="12">
        <v>9781408279656</v>
      </c>
      <c r="C139" s="13">
        <v>11.5</v>
      </c>
      <c r="D139" s="13"/>
      <c r="E139" s="13"/>
    </row>
    <row r="140" spans="1:5">
      <c r="A140" s="11" t="s">
        <v>599</v>
      </c>
      <c r="B140" s="12">
        <v>9781408260500</v>
      </c>
      <c r="C140" s="13">
        <v>11.5</v>
      </c>
      <c r="D140" s="13"/>
      <c r="E140" s="13"/>
    </row>
    <row r="141" spans="1:5">
      <c r="A141" s="11" t="s">
        <v>600</v>
      </c>
      <c r="B141" s="12">
        <v>9781408260593</v>
      </c>
      <c r="C141" s="13">
        <v>11.5</v>
      </c>
      <c r="D141" s="13"/>
      <c r="E141" s="13"/>
    </row>
    <row r="142" spans="1:5">
      <c r="A142" s="11" t="s">
        <v>601</v>
      </c>
      <c r="B142" s="12">
        <v>9781408279663</v>
      </c>
      <c r="C142" s="13">
        <v>11.5</v>
      </c>
      <c r="D142" s="13"/>
      <c r="E142" s="13"/>
    </row>
    <row r="143" spans="1:5">
      <c r="A143" s="11" t="s">
        <v>602</v>
      </c>
      <c r="B143" s="12">
        <v>9780433019473</v>
      </c>
      <c r="C143" s="13">
        <v>11.5</v>
      </c>
      <c r="D143" s="13"/>
      <c r="E143" s="13"/>
    </row>
    <row r="144" spans="1:5">
      <c r="C144" s="13"/>
      <c r="D144" s="13"/>
      <c r="E144" s="13"/>
    </row>
    <row r="145" spans="1:14">
      <c r="A145" s="156" t="s">
        <v>603</v>
      </c>
      <c r="B145" s="30"/>
      <c r="C145" s="63"/>
      <c r="D145" s="63"/>
      <c r="E145" s="63"/>
      <c r="F145" s="30"/>
    </row>
    <row r="146" spans="1:14" customFormat="1">
      <c r="A146" s="154" t="s">
        <v>604</v>
      </c>
      <c r="B146" s="135">
        <v>9780655716419</v>
      </c>
      <c r="C146" s="136">
        <v>1799.95</v>
      </c>
      <c r="D146" s="136"/>
      <c r="E146" s="138"/>
      <c r="F146" s="151" t="s">
        <v>485</v>
      </c>
    </row>
    <row r="147" spans="1:14" customFormat="1">
      <c r="A147" s="154" t="s">
        <v>605</v>
      </c>
      <c r="B147" s="135">
        <v>9780655716402</v>
      </c>
      <c r="C147" s="136">
        <v>299.95</v>
      </c>
      <c r="D147" s="136"/>
      <c r="E147" s="138"/>
      <c r="F147" s="151" t="s">
        <v>485</v>
      </c>
      <c r="M147" s="171"/>
      <c r="N147" s="172"/>
    </row>
    <row r="148" spans="1:14" customFormat="1">
      <c r="A148" s="158" t="s">
        <v>487</v>
      </c>
      <c r="B148" s="149"/>
      <c r="C148" s="150"/>
      <c r="D148" s="150"/>
      <c r="E148" s="150"/>
      <c r="F148" s="151"/>
    </row>
    <row r="149" spans="1:14">
      <c r="A149" s="143" t="s">
        <v>606</v>
      </c>
      <c r="B149" s="135">
        <v>9780655716754</v>
      </c>
      <c r="C149" s="136">
        <v>496.95</v>
      </c>
      <c r="D149" s="136"/>
      <c r="E149" s="136"/>
    </row>
    <row r="150" spans="1:14">
      <c r="A150" s="143" t="s">
        <v>607</v>
      </c>
      <c r="B150" s="140">
        <v>9780655717027</v>
      </c>
      <c r="C150" s="141">
        <v>82.95</v>
      </c>
      <c r="D150" s="141"/>
      <c r="E150" s="141"/>
      <c r="F150" s="31"/>
    </row>
    <row r="151" spans="1:14">
      <c r="A151" s="11" t="s">
        <v>608</v>
      </c>
      <c r="B151" s="20">
        <v>9781292395272</v>
      </c>
      <c r="C151" s="75">
        <v>11.5</v>
      </c>
      <c r="D151" s="75"/>
      <c r="E151" s="75"/>
      <c r="F151" s="13" t="s">
        <v>609</v>
      </c>
    </row>
    <row r="152" spans="1:14">
      <c r="A152" s="11" t="s">
        <v>610</v>
      </c>
      <c r="B152" s="20">
        <v>9781292395289</v>
      </c>
      <c r="C152" s="75">
        <v>11.5</v>
      </c>
      <c r="D152" s="75"/>
      <c r="E152" s="75"/>
      <c r="F152" s="13" t="s">
        <v>609</v>
      </c>
    </row>
    <row r="153" spans="1:14">
      <c r="A153" s="11" t="s">
        <v>611</v>
      </c>
      <c r="B153" s="20">
        <v>9781292395296</v>
      </c>
      <c r="C153" s="75">
        <v>11.5</v>
      </c>
      <c r="D153" s="75"/>
      <c r="E153" s="75"/>
      <c r="F153" s="13" t="s">
        <v>609</v>
      </c>
    </row>
    <row r="154" spans="1:14">
      <c r="A154" s="11" t="s">
        <v>612</v>
      </c>
      <c r="B154" s="20">
        <v>9781292395302</v>
      </c>
      <c r="C154" s="75">
        <v>11.5</v>
      </c>
      <c r="D154" s="75"/>
      <c r="E154" s="75"/>
      <c r="F154" s="13" t="s">
        <v>609</v>
      </c>
    </row>
    <row r="155" spans="1:14">
      <c r="A155" s="11" t="s">
        <v>613</v>
      </c>
      <c r="B155" s="20">
        <v>9781292395425</v>
      </c>
      <c r="C155" s="75">
        <v>11.5</v>
      </c>
      <c r="D155" s="75"/>
      <c r="E155" s="75"/>
      <c r="F155" s="13" t="s">
        <v>609</v>
      </c>
    </row>
    <row r="156" spans="1:14">
      <c r="A156" s="11" t="s">
        <v>614</v>
      </c>
      <c r="B156" s="12">
        <v>9781408260661</v>
      </c>
      <c r="C156" s="13">
        <v>11.5</v>
      </c>
      <c r="D156" s="13"/>
      <c r="E156" s="13"/>
    </row>
    <row r="157" spans="1:14">
      <c r="A157" s="11" t="s">
        <v>615</v>
      </c>
      <c r="B157" s="12">
        <v>9781408260715</v>
      </c>
      <c r="C157" s="13">
        <v>11.5</v>
      </c>
      <c r="D157" s="13"/>
      <c r="E157" s="13"/>
    </row>
    <row r="158" spans="1:14">
      <c r="A158" s="11" t="s">
        <v>616</v>
      </c>
      <c r="B158" s="12">
        <v>9781408260722</v>
      </c>
      <c r="C158" s="13">
        <v>11.5</v>
      </c>
      <c r="D158" s="13"/>
      <c r="E158" s="13"/>
    </row>
    <row r="159" spans="1:14">
      <c r="B159" s="12"/>
      <c r="C159" s="13"/>
      <c r="D159" s="13"/>
      <c r="E159" s="13"/>
    </row>
    <row r="160" spans="1:14">
      <c r="A160" s="143" t="s">
        <v>617</v>
      </c>
      <c r="B160" s="135">
        <v>9780655716778</v>
      </c>
      <c r="C160" s="136">
        <v>558.95000000000005</v>
      </c>
      <c r="D160" s="136"/>
      <c r="E160" s="136"/>
    </row>
    <row r="161" spans="1:6">
      <c r="A161" s="143" t="s">
        <v>618</v>
      </c>
      <c r="B161" s="140">
        <v>9780655716761</v>
      </c>
      <c r="C161" s="141">
        <v>92.95</v>
      </c>
      <c r="D161" s="141"/>
      <c r="E161" s="141"/>
    </row>
    <row r="162" spans="1:6">
      <c r="A162" s="11" t="s">
        <v>619</v>
      </c>
      <c r="B162" s="12">
        <v>9780433019374</v>
      </c>
      <c r="C162" s="13">
        <v>11.5</v>
      </c>
      <c r="D162" s="13"/>
      <c r="E162" s="13"/>
    </row>
    <row r="163" spans="1:6">
      <c r="A163" s="11" t="s">
        <v>620</v>
      </c>
      <c r="B163" s="12">
        <v>9781408260739</v>
      </c>
      <c r="C163" s="13">
        <v>11.5</v>
      </c>
      <c r="D163" s="13"/>
      <c r="E163" s="13"/>
    </row>
    <row r="164" spans="1:6">
      <c r="A164" s="11" t="s">
        <v>621</v>
      </c>
      <c r="B164" s="12">
        <v>9781408260746</v>
      </c>
      <c r="C164" s="13">
        <v>11.5</v>
      </c>
      <c r="D164" s="13"/>
      <c r="E164" s="13"/>
    </row>
    <row r="165" spans="1:6">
      <c r="A165" s="11" t="s">
        <v>622</v>
      </c>
      <c r="B165" s="12">
        <v>9781408279700</v>
      </c>
      <c r="C165" s="13">
        <v>11.5</v>
      </c>
      <c r="D165" s="13"/>
      <c r="E165" s="13"/>
    </row>
    <row r="166" spans="1:6">
      <c r="A166" s="11" t="s">
        <v>623</v>
      </c>
      <c r="B166" s="12">
        <v>9781408279687</v>
      </c>
      <c r="C166" s="13">
        <v>11.5</v>
      </c>
      <c r="D166" s="13"/>
      <c r="E166" s="13"/>
    </row>
    <row r="167" spans="1:6">
      <c r="A167" s="11" t="s">
        <v>624</v>
      </c>
      <c r="B167" s="12">
        <v>9781408279694</v>
      </c>
      <c r="C167" s="13">
        <v>11.5</v>
      </c>
      <c r="D167" s="13"/>
      <c r="E167" s="13"/>
    </row>
    <row r="168" spans="1:6">
      <c r="A168" s="11" t="s">
        <v>625</v>
      </c>
      <c r="B168" s="12">
        <v>9781408279670</v>
      </c>
      <c r="C168" s="13">
        <v>11.5</v>
      </c>
      <c r="D168" s="13"/>
      <c r="E168" s="13"/>
    </row>
    <row r="169" spans="1:6">
      <c r="A169" s="11" t="s">
        <v>626</v>
      </c>
      <c r="B169" s="12">
        <v>9781408260760</v>
      </c>
      <c r="C169" s="13">
        <v>11.5</v>
      </c>
      <c r="D169" s="13"/>
      <c r="E169" s="13"/>
    </row>
    <row r="170" spans="1:6">
      <c r="A170" s="11" t="s">
        <v>627</v>
      </c>
      <c r="B170" s="12">
        <v>9780433019367</v>
      </c>
      <c r="C170" s="13">
        <v>11.5</v>
      </c>
      <c r="D170" s="13"/>
      <c r="E170" s="13"/>
    </row>
    <row r="171" spans="1:6">
      <c r="B171" s="12"/>
      <c r="C171" s="13"/>
      <c r="D171" s="13"/>
      <c r="E171" s="13"/>
    </row>
    <row r="172" spans="1:6">
      <c r="A172" s="143" t="s">
        <v>628</v>
      </c>
      <c r="B172" s="135">
        <v>9780655716792</v>
      </c>
      <c r="C172" s="136">
        <v>372.95</v>
      </c>
      <c r="D172" s="136"/>
      <c r="E172" s="136"/>
    </row>
    <row r="173" spans="1:6">
      <c r="A173" s="143" t="s">
        <v>629</v>
      </c>
      <c r="B173" s="140">
        <v>9780655716785</v>
      </c>
      <c r="C173" s="141">
        <v>61.95</v>
      </c>
      <c r="D173" s="141"/>
      <c r="E173" s="141"/>
    </row>
    <row r="174" spans="1:6">
      <c r="A174" s="22" t="s">
        <v>630</v>
      </c>
      <c r="B174" s="23">
        <v>9781292407920</v>
      </c>
      <c r="C174" s="77">
        <v>11.5</v>
      </c>
      <c r="D174" s="77"/>
      <c r="E174" s="77"/>
      <c r="F174" s="13" t="s">
        <v>609</v>
      </c>
    </row>
    <row r="175" spans="1:6">
      <c r="A175" s="11" t="s">
        <v>631</v>
      </c>
      <c r="B175" s="12">
        <v>9781408260678</v>
      </c>
      <c r="C175" s="13">
        <v>11.5</v>
      </c>
      <c r="D175" s="13"/>
      <c r="E175" s="13"/>
    </row>
    <row r="176" spans="1:6">
      <c r="A176" s="11" t="s">
        <v>632</v>
      </c>
      <c r="B176" s="12">
        <v>9781408260685</v>
      </c>
      <c r="C176" s="13">
        <v>11.5</v>
      </c>
      <c r="D176" s="13"/>
      <c r="E176" s="13"/>
    </row>
    <row r="177" spans="1:14">
      <c r="A177" s="11" t="s">
        <v>633</v>
      </c>
      <c r="B177" s="12">
        <v>9781408260692</v>
      </c>
      <c r="C177" s="13">
        <v>11.5</v>
      </c>
      <c r="D177" s="13"/>
      <c r="E177" s="13"/>
    </row>
    <row r="178" spans="1:14">
      <c r="A178" s="11" t="s">
        <v>634</v>
      </c>
      <c r="B178" s="20">
        <v>9781292407968</v>
      </c>
      <c r="C178" s="75">
        <v>11.5</v>
      </c>
      <c r="D178" s="75"/>
      <c r="E178" s="75"/>
      <c r="F178" s="13" t="s">
        <v>609</v>
      </c>
    </row>
    <row r="179" spans="1:14">
      <c r="A179" s="11" t="s">
        <v>635</v>
      </c>
      <c r="B179" s="12">
        <v>9781408260708</v>
      </c>
      <c r="C179" s="13">
        <v>11.5</v>
      </c>
      <c r="D179" s="13"/>
      <c r="E179" s="13"/>
    </row>
    <row r="180" spans="1:14">
      <c r="B180" s="12"/>
      <c r="C180" s="13"/>
      <c r="D180" s="13"/>
      <c r="E180" s="13"/>
    </row>
    <row r="181" spans="1:14">
      <c r="A181" s="143" t="s">
        <v>636</v>
      </c>
      <c r="B181" s="135">
        <v>9780655716815</v>
      </c>
      <c r="C181" s="136">
        <v>372.95</v>
      </c>
      <c r="D181" s="136"/>
      <c r="E181" s="136"/>
      <c r="F181" s="11"/>
    </row>
    <row r="182" spans="1:14">
      <c r="A182" s="143" t="s">
        <v>636</v>
      </c>
      <c r="B182" s="140">
        <v>9780655716808</v>
      </c>
      <c r="C182" s="141">
        <v>61.95</v>
      </c>
      <c r="D182" s="141"/>
      <c r="E182" s="141"/>
      <c r="F182" s="11"/>
    </row>
    <row r="183" spans="1:14">
      <c r="A183" s="22" t="s">
        <v>637</v>
      </c>
      <c r="B183" s="23">
        <v>9781292407944</v>
      </c>
      <c r="C183" s="77">
        <v>11.5</v>
      </c>
      <c r="D183" s="77"/>
      <c r="E183" s="77"/>
      <c r="F183" s="13" t="s">
        <v>609</v>
      </c>
    </row>
    <row r="184" spans="1:14">
      <c r="A184" s="11" t="s">
        <v>638</v>
      </c>
      <c r="B184" s="20">
        <v>9781292407951</v>
      </c>
      <c r="C184" s="75">
        <v>11.5</v>
      </c>
      <c r="D184" s="75"/>
      <c r="E184" s="75"/>
      <c r="F184" s="13" t="s">
        <v>609</v>
      </c>
    </row>
    <row r="185" spans="1:14">
      <c r="A185" s="11" t="s">
        <v>639</v>
      </c>
      <c r="B185" s="12">
        <v>9780433019480</v>
      </c>
      <c r="C185" s="13">
        <v>11.5</v>
      </c>
      <c r="D185" s="13"/>
      <c r="E185" s="13"/>
    </row>
    <row r="186" spans="1:14">
      <c r="A186" s="11" t="s">
        <v>640</v>
      </c>
      <c r="B186" s="12">
        <v>9780433019497</v>
      </c>
      <c r="C186" s="13">
        <v>11.5</v>
      </c>
      <c r="D186" s="13"/>
      <c r="E186" s="13"/>
    </row>
    <row r="187" spans="1:14">
      <c r="A187" s="11" t="s">
        <v>641</v>
      </c>
      <c r="B187" s="12">
        <v>9781408260753</v>
      </c>
      <c r="C187" s="13">
        <v>11.5</v>
      </c>
      <c r="D187" s="13"/>
      <c r="E187" s="13"/>
    </row>
    <row r="188" spans="1:14">
      <c r="A188" s="11" t="s">
        <v>642</v>
      </c>
      <c r="B188" s="12">
        <v>9781408260777</v>
      </c>
      <c r="C188" s="13">
        <v>11.5</v>
      </c>
      <c r="D188" s="13"/>
      <c r="E188" s="13"/>
    </row>
    <row r="189" spans="1:14">
      <c r="C189" s="13"/>
      <c r="D189" s="13"/>
      <c r="E189" s="13"/>
    </row>
    <row r="190" spans="1:14">
      <c r="A190" s="156" t="s">
        <v>643</v>
      </c>
      <c r="B190" s="38"/>
      <c r="C190" s="63"/>
      <c r="D190" s="63"/>
      <c r="E190" s="63"/>
      <c r="F190" s="63"/>
    </row>
    <row r="191" spans="1:14">
      <c r="A191" s="139" t="s">
        <v>644</v>
      </c>
      <c r="B191" s="135">
        <v>9780655716433</v>
      </c>
      <c r="C191" s="136">
        <v>3117.1</v>
      </c>
      <c r="D191" s="136"/>
      <c r="E191" s="138"/>
      <c r="F191" s="151" t="s">
        <v>485</v>
      </c>
    </row>
    <row r="192" spans="1:14">
      <c r="A192" s="139" t="s">
        <v>645</v>
      </c>
      <c r="B192" s="135">
        <v>9780655716426</v>
      </c>
      <c r="C192" s="136">
        <v>517.5</v>
      </c>
      <c r="D192" s="136"/>
      <c r="E192" s="138"/>
      <c r="F192" s="151" t="s">
        <v>485</v>
      </c>
      <c r="M192" s="173"/>
      <c r="N192" s="170"/>
    </row>
    <row r="193" spans="1:6">
      <c r="A193" s="159" t="s">
        <v>487</v>
      </c>
      <c r="B193" s="135"/>
      <c r="C193" s="136"/>
      <c r="D193" s="136"/>
      <c r="E193" s="136"/>
      <c r="F193" s="145"/>
    </row>
    <row r="194" spans="1:6">
      <c r="A194" s="152" t="s">
        <v>646</v>
      </c>
      <c r="B194" s="135">
        <v>9780655716839</v>
      </c>
      <c r="C194" s="136">
        <v>372.95</v>
      </c>
      <c r="D194" s="136"/>
      <c r="E194" s="136"/>
    </row>
    <row r="195" spans="1:6">
      <c r="A195" s="152" t="s">
        <v>647</v>
      </c>
      <c r="B195" s="140">
        <v>9780655716822</v>
      </c>
      <c r="C195" s="141">
        <v>61.95</v>
      </c>
      <c r="D195" s="141"/>
      <c r="E195" s="141"/>
      <c r="F195" s="31"/>
    </row>
    <row r="196" spans="1:6">
      <c r="A196" s="11" t="s">
        <v>648</v>
      </c>
      <c r="B196" s="12">
        <v>9781292395319</v>
      </c>
      <c r="C196" s="13">
        <v>11.5</v>
      </c>
      <c r="D196" s="13"/>
      <c r="E196" s="13"/>
      <c r="F196" s="13" t="s">
        <v>649</v>
      </c>
    </row>
    <row r="197" spans="1:6">
      <c r="A197" s="11" t="s">
        <v>650</v>
      </c>
      <c r="B197" s="12">
        <v>9781292395326</v>
      </c>
      <c r="C197" s="13">
        <v>11.5</v>
      </c>
      <c r="D197" s="13"/>
      <c r="E197" s="13"/>
      <c r="F197" s="13" t="s">
        <v>649</v>
      </c>
    </row>
    <row r="198" spans="1:6">
      <c r="A198" s="11" t="s">
        <v>651</v>
      </c>
      <c r="B198" s="12">
        <v>9781292407975</v>
      </c>
      <c r="C198" s="13">
        <v>11.5</v>
      </c>
      <c r="D198" s="13"/>
      <c r="E198" s="13"/>
      <c r="F198" s="13" t="s">
        <v>649</v>
      </c>
    </row>
    <row r="199" spans="1:6">
      <c r="A199" s="11" t="s">
        <v>652</v>
      </c>
      <c r="B199" s="12">
        <v>9780433019503</v>
      </c>
      <c r="C199" s="13">
        <v>11.5</v>
      </c>
      <c r="D199" s="13"/>
      <c r="E199" s="13"/>
    </row>
    <row r="200" spans="1:6">
      <c r="A200" s="11" t="s">
        <v>653</v>
      </c>
      <c r="B200" s="12">
        <v>9781408279717</v>
      </c>
      <c r="C200" s="13">
        <v>11.5</v>
      </c>
      <c r="D200" s="13"/>
      <c r="E200" s="13"/>
    </row>
    <row r="201" spans="1:6">
      <c r="A201" s="11" t="s">
        <v>654</v>
      </c>
      <c r="B201" s="12">
        <v>9781408260944</v>
      </c>
      <c r="C201" s="13">
        <v>11.5</v>
      </c>
      <c r="D201" s="13"/>
      <c r="E201" s="13"/>
    </row>
    <row r="202" spans="1:6">
      <c r="B202" s="12"/>
      <c r="C202" s="13"/>
      <c r="D202" s="13"/>
      <c r="E202" s="13"/>
    </row>
    <row r="203" spans="1:6">
      <c r="A203" s="143" t="s">
        <v>655</v>
      </c>
      <c r="B203" s="135">
        <v>9780655716853</v>
      </c>
      <c r="C203" s="136">
        <v>310.5</v>
      </c>
      <c r="D203" s="136"/>
      <c r="E203" s="136"/>
    </row>
    <row r="204" spans="1:6">
      <c r="A204" s="143" t="s">
        <v>656</v>
      </c>
      <c r="B204" s="140">
        <v>9780655716846</v>
      </c>
      <c r="C204" s="141">
        <v>51.95</v>
      </c>
      <c r="D204" s="141"/>
      <c r="E204" s="141"/>
      <c r="F204" s="31"/>
    </row>
    <row r="205" spans="1:6">
      <c r="A205" s="22" t="s">
        <v>657</v>
      </c>
      <c r="B205" s="12">
        <v>9781292395333</v>
      </c>
      <c r="C205" s="13">
        <v>11.5</v>
      </c>
      <c r="D205" s="13"/>
      <c r="E205" s="13"/>
      <c r="F205" s="13" t="s">
        <v>649</v>
      </c>
    </row>
    <row r="206" spans="1:6">
      <c r="A206" s="11" t="s">
        <v>658</v>
      </c>
      <c r="B206" s="12">
        <v>9781292407876</v>
      </c>
      <c r="C206" s="13">
        <v>11.5</v>
      </c>
      <c r="D206" s="13"/>
      <c r="E206" s="13"/>
      <c r="F206" s="13" t="s">
        <v>649</v>
      </c>
    </row>
    <row r="207" spans="1:6">
      <c r="A207" s="11" t="s">
        <v>659</v>
      </c>
      <c r="B207" s="12">
        <v>9781408260821</v>
      </c>
      <c r="C207" s="13">
        <v>11.5</v>
      </c>
      <c r="D207" s="13"/>
      <c r="E207" s="13"/>
    </row>
    <row r="208" spans="1:6">
      <c r="A208" s="11" t="s">
        <v>660</v>
      </c>
      <c r="B208" s="12">
        <v>9781408279724</v>
      </c>
      <c r="C208" s="13">
        <v>11.5</v>
      </c>
      <c r="D208" s="13"/>
      <c r="E208" s="13"/>
    </row>
    <row r="209" spans="1:6">
      <c r="A209" s="11" t="s">
        <v>661</v>
      </c>
      <c r="B209" s="12">
        <v>9780433019381</v>
      </c>
      <c r="C209" s="13">
        <v>11.5</v>
      </c>
      <c r="D209" s="13"/>
      <c r="E209" s="13"/>
    </row>
    <row r="210" spans="1:6">
      <c r="B210" s="12"/>
      <c r="C210" s="13"/>
      <c r="D210" s="13"/>
      <c r="E210" s="13"/>
    </row>
    <row r="211" spans="1:6">
      <c r="A211" s="143" t="s">
        <v>662</v>
      </c>
      <c r="B211" s="135">
        <v>9780655716877</v>
      </c>
      <c r="C211" s="136">
        <v>248.5</v>
      </c>
      <c r="D211" s="136"/>
      <c r="E211" s="136"/>
    </row>
    <row r="212" spans="1:6">
      <c r="A212" s="143" t="s">
        <v>663</v>
      </c>
      <c r="B212" s="140">
        <v>9780655716860</v>
      </c>
      <c r="C212" s="141">
        <v>41.5</v>
      </c>
      <c r="D212" s="141"/>
      <c r="E212" s="141"/>
      <c r="F212" s="31"/>
    </row>
    <row r="213" spans="1:6">
      <c r="A213" s="11" t="s">
        <v>664</v>
      </c>
      <c r="B213" s="12">
        <v>9781408260807</v>
      </c>
      <c r="C213" s="13">
        <v>11.5</v>
      </c>
      <c r="D213" s="13"/>
      <c r="E213" s="13"/>
    </row>
    <row r="214" spans="1:6">
      <c r="A214" s="11" t="s">
        <v>665</v>
      </c>
      <c r="B214" s="12">
        <v>9781408279731</v>
      </c>
      <c r="C214" s="13">
        <v>11.5</v>
      </c>
      <c r="D214" s="13"/>
      <c r="E214" s="13"/>
    </row>
    <row r="215" spans="1:6">
      <c r="A215" s="22" t="s">
        <v>666</v>
      </c>
      <c r="B215" s="12">
        <v>9781292407913</v>
      </c>
      <c r="C215" s="13">
        <v>11.5</v>
      </c>
      <c r="D215" s="13"/>
      <c r="E215" s="13"/>
      <c r="F215" s="13" t="s">
        <v>649</v>
      </c>
    </row>
    <row r="216" spans="1:6">
      <c r="A216" s="11" t="s">
        <v>667</v>
      </c>
      <c r="B216" s="12">
        <v>9780433019510</v>
      </c>
      <c r="C216" s="13">
        <v>11.5</v>
      </c>
      <c r="D216" s="13"/>
      <c r="E216" s="13"/>
    </row>
    <row r="217" spans="1:6">
      <c r="B217" s="12"/>
      <c r="C217" s="13"/>
      <c r="D217" s="13"/>
      <c r="E217" s="13"/>
    </row>
    <row r="218" spans="1:6">
      <c r="A218" s="143" t="s">
        <v>668</v>
      </c>
      <c r="B218" s="135">
        <v>9780655716891</v>
      </c>
      <c r="C218" s="136">
        <v>248.5</v>
      </c>
      <c r="D218" s="136"/>
      <c r="E218" s="136"/>
      <c r="F218" s="34"/>
    </row>
    <row r="219" spans="1:6">
      <c r="A219" s="143" t="s">
        <v>669</v>
      </c>
      <c r="B219" s="140">
        <v>9780655716884</v>
      </c>
      <c r="C219" s="141">
        <v>41.5</v>
      </c>
      <c r="D219" s="141"/>
      <c r="E219" s="141"/>
      <c r="F219" s="31"/>
    </row>
    <row r="220" spans="1:6">
      <c r="A220" s="11" t="s">
        <v>670</v>
      </c>
      <c r="B220" s="12">
        <v>9781292407883</v>
      </c>
      <c r="C220" s="13">
        <v>11.5</v>
      </c>
      <c r="D220" s="13"/>
      <c r="E220" s="13"/>
      <c r="F220" s="13" t="s">
        <v>649</v>
      </c>
    </row>
    <row r="221" spans="1:6">
      <c r="A221" s="11" t="s">
        <v>671</v>
      </c>
      <c r="B221" s="12">
        <v>9780433019398</v>
      </c>
      <c r="C221" s="13">
        <v>11.5</v>
      </c>
      <c r="D221" s="13"/>
      <c r="E221" s="13"/>
    </row>
    <row r="222" spans="1:6">
      <c r="A222" s="11" t="s">
        <v>672</v>
      </c>
      <c r="B222" s="12">
        <v>9781408260852</v>
      </c>
      <c r="C222" s="13">
        <v>11.5</v>
      </c>
      <c r="D222" s="13"/>
      <c r="E222" s="13"/>
    </row>
    <row r="223" spans="1:6">
      <c r="A223" s="11" t="s">
        <v>673</v>
      </c>
      <c r="B223" s="12">
        <v>9781408279748</v>
      </c>
      <c r="C223" s="13">
        <v>11.5</v>
      </c>
      <c r="D223" s="13"/>
      <c r="E223" s="13"/>
    </row>
    <row r="224" spans="1:6">
      <c r="B224" s="12"/>
      <c r="C224" s="13"/>
      <c r="D224" s="13"/>
      <c r="E224" s="13"/>
    </row>
    <row r="225" spans="1:6">
      <c r="A225" s="143" t="s">
        <v>674</v>
      </c>
      <c r="B225" s="135">
        <v>9780655716914</v>
      </c>
      <c r="C225" s="136">
        <v>248.5</v>
      </c>
      <c r="D225" s="136"/>
      <c r="E225" s="136"/>
    </row>
    <row r="226" spans="1:6">
      <c r="A226" s="143" t="s">
        <v>675</v>
      </c>
      <c r="B226" s="140">
        <v>9780655716907</v>
      </c>
      <c r="C226" s="141">
        <v>41.5</v>
      </c>
      <c r="D226" s="141"/>
      <c r="E226" s="141"/>
      <c r="F226" s="31"/>
    </row>
    <row r="227" spans="1:6">
      <c r="A227" s="11" t="s">
        <v>676</v>
      </c>
      <c r="B227" s="20">
        <v>9781292407890</v>
      </c>
      <c r="C227" s="75">
        <v>11.5</v>
      </c>
      <c r="D227" s="75"/>
      <c r="E227" s="75"/>
      <c r="F227" s="13" t="s">
        <v>649</v>
      </c>
    </row>
    <row r="228" spans="1:6">
      <c r="A228" s="11" t="s">
        <v>677</v>
      </c>
      <c r="B228" s="12">
        <v>9780433019527</v>
      </c>
      <c r="C228" s="13">
        <v>11.5</v>
      </c>
      <c r="D228" s="13"/>
      <c r="E228" s="13"/>
    </row>
    <row r="229" spans="1:6">
      <c r="A229" s="11" t="s">
        <v>678</v>
      </c>
      <c r="B229" s="12">
        <v>9781408279755</v>
      </c>
      <c r="C229" s="13">
        <v>11.5</v>
      </c>
      <c r="D229" s="13"/>
      <c r="E229" s="13"/>
    </row>
    <row r="230" spans="1:6">
      <c r="A230" s="11" t="s">
        <v>679</v>
      </c>
      <c r="B230" s="12">
        <v>9781408260920</v>
      </c>
      <c r="C230" s="13">
        <v>11.5</v>
      </c>
      <c r="D230" s="13"/>
      <c r="E230" s="13"/>
    </row>
    <row r="231" spans="1:6">
      <c r="B231" s="12"/>
      <c r="C231" s="13"/>
      <c r="D231" s="13"/>
      <c r="E231" s="13"/>
    </row>
    <row r="232" spans="1:6">
      <c r="A232" s="143" t="s">
        <v>680</v>
      </c>
      <c r="B232" s="135">
        <v>9780655716938</v>
      </c>
      <c r="C232" s="136">
        <v>310.5</v>
      </c>
      <c r="D232" s="136"/>
      <c r="E232" s="136"/>
    </row>
    <row r="233" spans="1:6">
      <c r="A233" s="143" t="s">
        <v>681</v>
      </c>
      <c r="B233" s="140">
        <v>9780655716921</v>
      </c>
      <c r="C233" s="141">
        <v>51.95</v>
      </c>
      <c r="D233" s="141"/>
      <c r="E233" s="141"/>
      <c r="F233" s="31"/>
    </row>
    <row r="234" spans="1:6">
      <c r="A234" s="11" t="s">
        <v>682</v>
      </c>
      <c r="B234" s="20">
        <v>9781292395340</v>
      </c>
      <c r="C234" s="75">
        <v>11.5</v>
      </c>
      <c r="D234" s="75"/>
      <c r="E234" s="75"/>
      <c r="F234" s="13" t="s">
        <v>649</v>
      </c>
    </row>
    <row r="235" spans="1:6">
      <c r="A235" s="11" t="s">
        <v>683</v>
      </c>
      <c r="B235" s="20">
        <v>9781292407906</v>
      </c>
      <c r="C235" s="75">
        <v>11.5</v>
      </c>
      <c r="D235" s="75"/>
      <c r="E235" s="75"/>
      <c r="F235" s="13" t="s">
        <v>649</v>
      </c>
    </row>
    <row r="236" spans="1:6">
      <c r="A236" s="11" t="s">
        <v>684</v>
      </c>
      <c r="B236" s="12">
        <v>9780433019404</v>
      </c>
      <c r="C236" s="13">
        <v>11.5</v>
      </c>
      <c r="D236" s="13"/>
      <c r="E236" s="13"/>
    </row>
    <row r="237" spans="1:6">
      <c r="A237" s="11" t="s">
        <v>685</v>
      </c>
      <c r="B237" s="12">
        <v>9781408260869</v>
      </c>
      <c r="C237" s="13">
        <v>11.5</v>
      </c>
      <c r="D237" s="13"/>
      <c r="E237" s="13"/>
    </row>
    <row r="238" spans="1:6">
      <c r="A238" s="11" t="s">
        <v>686</v>
      </c>
      <c r="B238" s="12">
        <v>9781408279762</v>
      </c>
      <c r="C238" s="13">
        <v>11.5</v>
      </c>
      <c r="D238" s="13"/>
      <c r="E238" s="13"/>
    </row>
    <row r="239" spans="1:6">
      <c r="B239" s="12"/>
      <c r="C239" s="13"/>
      <c r="D239" s="13"/>
      <c r="E239" s="13"/>
    </row>
    <row r="240" spans="1:6">
      <c r="A240" s="152" t="s">
        <v>687</v>
      </c>
      <c r="B240" s="135">
        <v>9780655716952</v>
      </c>
      <c r="C240" s="136">
        <v>248.5</v>
      </c>
      <c r="D240" s="136"/>
      <c r="E240" s="136"/>
    </row>
    <row r="241" spans="1:6">
      <c r="A241" s="152" t="s">
        <v>688</v>
      </c>
      <c r="B241" s="140">
        <v>9780655716945</v>
      </c>
      <c r="C241" s="141">
        <v>41.5</v>
      </c>
      <c r="D241" s="141"/>
      <c r="E241" s="141"/>
      <c r="F241" s="31"/>
    </row>
    <row r="242" spans="1:6">
      <c r="A242" s="11" t="s">
        <v>689</v>
      </c>
      <c r="B242" s="12">
        <v>9781408260814</v>
      </c>
      <c r="C242" s="13">
        <v>11.5</v>
      </c>
      <c r="D242" s="13"/>
      <c r="E242" s="13"/>
    </row>
    <row r="243" spans="1:6">
      <c r="A243" s="11" t="s">
        <v>690</v>
      </c>
      <c r="B243" s="12">
        <v>9780433019534</v>
      </c>
      <c r="C243" s="13">
        <v>11.5</v>
      </c>
      <c r="D243" s="13"/>
      <c r="E243" s="13"/>
    </row>
    <row r="244" spans="1:6">
      <c r="A244" s="11" t="s">
        <v>691</v>
      </c>
      <c r="B244" s="12">
        <v>9781408260906</v>
      </c>
      <c r="C244" s="13">
        <v>11.5</v>
      </c>
      <c r="D244" s="13"/>
      <c r="E244" s="13"/>
    </row>
    <row r="245" spans="1:6">
      <c r="A245" s="11" t="s">
        <v>692</v>
      </c>
      <c r="B245" s="12">
        <v>9780433019411</v>
      </c>
      <c r="C245" s="13">
        <v>11.5</v>
      </c>
      <c r="D245" s="13"/>
      <c r="E245" s="13"/>
    </row>
    <row r="246" spans="1:6">
      <c r="B246" s="12"/>
      <c r="C246" s="13"/>
      <c r="D246" s="13"/>
      <c r="E246" s="13"/>
    </row>
    <row r="247" spans="1:6">
      <c r="A247" s="143" t="s">
        <v>693</v>
      </c>
      <c r="B247" s="135">
        <v>9780655716976</v>
      </c>
      <c r="C247" s="136">
        <v>372.96</v>
      </c>
      <c r="D247" s="136"/>
      <c r="E247" s="136"/>
    </row>
    <row r="248" spans="1:6">
      <c r="A248" s="143" t="s">
        <v>694</v>
      </c>
      <c r="B248" s="140">
        <v>9780655716969</v>
      </c>
      <c r="C248" s="141">
        <v>61.95</v>
      </c>
      <c r="D248" s="141"/>
      <c r="E248" s="141"/>
      <c r="F248" s="31"/>
    </row>
    <row r="249" spans="1:6">
      <c r="A249" s="11" t="s">
        <v>695</v>
      </c>
      <c r="B249" s="20">
        <v>9781292395357</v>
      </c>
      <c r="C249" s="75">
        <v>11.5</v>
      </c>
      <c r="D249" s="75"/>
      <c r="E249" s="75"/>
      <c r="F249" s="13" t="s">
        <v>649</v>
      </c>
    </row>
    <row r="250" spans="1:6">
      <c r="A250" s="11" t="s">
        <v>696</v>
      </c>
      <c r="B250" s="12">
        <v>9780433019541</v>
      </c>
      <c r="C250" s="13">
        <v>11.5</v>
      </c>
      <c r="D250" s="13"/>
      <c r="E250" s="13"/>
    </row>
    <row r="251" spans="1:6">
      <c r="A251" s="11" t="s">
        <v>697</v>
      </c>
      <c r="B251" s="12">
        <v>9781408260937</v>
      </c>
      <c r="C251" s="13">
        <v>11.5</v>
      </c>
      <c r="D251" s="13"/>
      <c r="E251" s="13"/>
    </row>
    <row r="252" spans="1:6">
      <c r="A252" s="11" t="s">
        <v>698</v>
      </c>
      <c r="B252" s="20">
        <v>9781292395364</v>
      </c>
      <c r="C252" s="75">
        <v>11.5</v>
      </c>
      <c r="D252" s="75"/>
      <c r="E252" s="75"/>
      <c r="F252" s="13" t="s">
        <v>649</v>
      </c>
    </row>
    <row r="253" spans="1:6">
      <c r="A253" s="11" t="s">
        <v>699</v>
      </c>
      <c r="B253" s="12">
        <v>9781408260890</v>
      </c>
      <c r="C253" s="13">
        <v>11.5</v>
      </c>
      <c r="D253" s="13"/>
      <c r="E253" s="13"/>
    </row>
    <row r="254" spans="1:6">
      <c r="A254" s="11" t="s">
        <v>700</v>
      </c>
      <c r="B254" s="12">
        <v>9780433019428</v>
      </c>
      <c r="C254" s="13">
        <v>11.5</v>
      </c>
      <c r="D254" s="13"/>
      <c r="E254" s="13"/>
    </row>
    <row r="255" spans="1:6">
      <c r="B255" s="12"/>
      <c r="C255" s="13"/>
      <c r="D255" s="13"/>
      <c r="E255" s="13"/>
    </row>
    <row r="256" spans="1:6">
      <c r="A256" s="143" t="s">
        <v>701</v>
      </c>
      <c r="B256" s="135">
        <v>9780655716990</v>
      </c>
      <c r="C256" s="136">
        <v>434.95</v>
      </c>
      <c r="D256" s="136"/>
      <c r="E256" s="136"/>
    </row>
    <row r="257" spans="1:6">
      <c r="A257" s="143" t="s">
        <v>702</v>
      </c>
      <c r="B257" s="140">
        <v>9780655716983</v>
      </c>
      <c r="C257" s="141">
        <v>72.5</v>
      </c>
      <c r="D257" s="141"/>
      <c r="E257" s="141"/>
      <c r="F257" s="31"/>
    </row>
    <row r="258" spans="1:6">
      <c r="A258" s="11" t="s">
        <v>703</v>
      </c>
      <c r="B258" s="12">
        <v>9781408260883</v>
      </c>
      <c r="C258" s="13">
        <v>11.5</v>
      </c>
      <c r="D258" s="13"/>
      <c r="E258" s="13"/>
    </row>
    <row r="259" spans="1:6">
      <c r="A259" s="11" t="s">
        <v>704</v>
      </c>
      <c r="B259" s="12">
        <v>9780433019558</v>
      </c>
      <c r="C259" s="13">
        <v>11.5</v>
      </c>
      <c r="D259" s="13"/>
      <c r="E259" s="13"/>
    </row>
    <row r="260" spans="1:6">
      <c r="A260" s="11" t="s">
        <v>705</v>
      </c>
      <c r="B260" s="12">
        <v>9781408260845</v>
      </c>
      <c r="C260" s="13">
        <v>11.5</v>
      </c>
      <c r="D260" s="13"/>
      <c r="E260" s="13"/>
    </row>
    <row r="261" spans="1:6">
      <c r="A261" s="11" t="s">
        <v>706</v>
      </c>
      <c r="B261" s="12">
        <v>9780433019435</v>
      </c>
      <c r="C261" s="13">
        <v>11.5</v>
      </c>
      <c r="D261" s="13"/>
      <c r="E261" s="13"/>
    </row>
    <row r="262" spans="1:6">
      <c r="A262" s="11" t="s">
        <v>707</v>
      </c>
      <c r="B262" s="20">
        <v>9781292395371</v>
      </c>
      <c r="C262" s="75">
        <v>11.5</v>
      </c>
      <c r="D262" s="75"/>
      <c r="E262" s="75"/>
      <c r="F262" s="13" t="s">
        <v>649</v>
      </c>
    </row>
    <row r="263" spans="1:6">
      <c r="A263" s="11" t="s">
        <v>708</v>
      </c>
      <c r="B263" s="12">
        <v>9780433019565</v>
      </c>
      <c r="C263" s="13">
        <v>11.5</v>
      </c>
      <c r="D263" s="13"/>
      <c r="E263" s="13"/>
    </row>
    <row r="264" spans="1:6">
      <c r="A264" s="11" t="s">
        <v>709</v>
      </c>
      <c r="B264" s="12">
        <v>9781408260876</v>
      </c>
      <c r="C264" s="13">
        <v>11.5</v>
      </c>
      <c r="D264" s="13"/>
      <c r="E264" s="13"/>
    </row>
    <row r="265" spans="1:6">
      <c r="B265" s="12"/>
      <c r="C265" s="13"/>
      <c r="D265" s="13"/>
      <c r="E265" s="13"/>
    </row>
    <row r="266" spans="1:6">
      <c r="A266" s="153" t="s">
        <v>710</v>
      </c>
      <c r="B266" s="135">
        <v>9780655716372</v>
      </c>
      <c r="C266" s="136">
        <v>310.5</v>
      </c>
      <c r="D266" s="136"/>
      <c r="E266" s="136"/>
      <c r="F266" s="145"/>
    </row>
    <row r="267" spans="1:6">
      <c r="A267" s="153" t="s">
        <v>711</v>
      </c>
      <c r="B267" s="140">
        <v>9780655717003</v>
      </c>
      <c r="C267" s="141">
        <v>51.95</v>
      </c>
      <c r="D267" s="141"/>
      <c r="E267" s="141"/>
      <c r="F267" s="145"/>
    </row>
    <row r="268" spans="1:6">
      <c r="A268" s="11" t="s">
        <v>712</v>
      </c>
      <c r="B268" s="12">
        <v>9781408260838</v>
      </c>
      <c r="C268" s="13">
        <v>11.5</v>
      </c>
      <c r="D268" s="13"/>
      <c r="E268" s="13"/>
    </row>
    <row r="269" spans="1:6">
      <c r="A269" s="11" t="s">
        <v>713</v>
      </c>
      <c r="B269" s="12">
        <v>9780433019442</v>
      </c>
      <c r="C269" s="13">
        <v>11.5</v>
      </c>
      <c r="D269" s="13"/>
      <c r="E269" s="13"/>
    </row>
    <row r="270" spans="1:6">
      <c r="A270" s="11" t="s">
        <v>714</v>
      </c>
      <c r="B270" s="20">
        <v>9781292395388</v>
      </c>
      <c r="C270" s="75">
        <v>11.5</v>
      </c>
      <c r="D270" s="75"/>
      <c r="E270" s="75"/>
      <c r="F270" s="13" t="s">
        <v>649</v>
      </c>
    </row>
    <row r="271" spans="1:6">
      <c r="A271" s="11" t="s">
        <v>715</v>
      </c>
      <c r="B271" s="12">
        <v>9780433019572</v>
      </c>
      <c r="C271" s="13">
        <v>11.5</v>
      </c>
      <c r="D271" s="13"/>
      <c r="E271" s="13"/>
    </row>
    <row r="272" spans="1:6">
      <c r="A272" s="11" t="s">
        <v>716</v>
      </c>
      <c r="B272" s="12">
        <v>9781408260913</v>
      </c>
      <c r="C272" s="13">
        <v>11.5</v>
      </c>
      <c r="D272" s="13"/>
      <c r="E272" s="13"/>
    </row>
    <row r="273" spans="1:6">
      <c r="B273" s="12"/>
      <c r="C273" s="13"/>
      <c r="D273" s="13"/>
      <c r="E273" s="13"/>
    </row>
    <row r="274" spans="1:6">
      <c r="A274" s="160" t="s">
        <v>717</v>
      </c>
      <c r="B274" s="162"/>
      <c r="C274" s="163"/>
      <c r="D274" s="163"/>
      <c r="E274" s="163"/>
      <c r="F274" s="163"/>
    </row>
    <row r="275" spans="1:6">
      <c r="A275" s="146" t="s">
        <v>718</v>
      </c>
      <c r="B275" s="147">
        <v>9780655711988</v>
      </c>
      <c r="C275" s="148">
        <v>2234.5</v>
      </c>
      <c r="D275" s="148">
        <f>E275-(E275*20/100)</f>
        <v>2234.3999999999996</v>
      </c>
      <c r="E275" s="148">
        <f>SUM(C8:C13,C281:C294,C297:C305,C308:C321)*6</f>
        <v>2792.9999999999995</v>
      </c>
      <c r="F275" s="151"/>
    </row>
    <row r="276" spans="1:6">
      <c r="A276" s="146" t="s">
        <v>719</v>
      </c>
      <c r="B276" s="147">
        <v>9780655711971</v>
      </c>
      <c r="C276" s="148">
        <v>372.5</v>
      </c>
      <c r="D276" s="148">
        <f>E276-(E276*12/100)</f>
        <v>372.06399999999996</v>
      </c>
      <c r="E276" s="148">
        <f>SUM(C9:C14,C282:C295,C298:C306,C309:C322)</f>
        <v>422.79999999999995</v>
      </c>
      <c r="F276" s="151"/>
    </row>
    <row r="277" spans="1:6">
      <c r="A277" s="146"/>
      <c r="B277" s="147"/>
      <c r="C277" s="148"/>
      <c r="D277" s="148"/>
      <c r="E277" s="148"/>
      <c r="F277" s="145"/>
    </row>
    <row r="278" spans="1:6">
      <c r="A278" s="146" t="s">
        <v>720</v>
      </c>
      <c r="B278" s="147"/>
      <c r="C278" s="148"/>
      <c r="D278" s="148"/>
      <c r="E278" s="148"/>
      <c r="F278" s="73" t="s">
        <v>721</v>
      </c>
    </row>
    <row r="279" spans="1:6">
      <c r="B279" s="18"/>
      <c r="C279" s="78"/>
      <c r="D279" s="78"/>
      <c r="E279" s="78"/>
    </row>
    <row r="280" spans="1:6">
      <c r="A280" s="32" t="s">
        <v>722</v>
      </c>
      <c r="B280" s="161">
        <v>9780655716440</v>
      </c>
      <c r="C280" s="136">
        <v>129.94999999999999</v>
      </c>
      <c r="D280" s="136"/>
      <c r="E280" s="136"/>
    </row>
    <row r="281" spans="1:6">
      <c r="A281" s="11" t="s">
        <v>490</v>
      </c>
      <c r="B281" s="19">
        <v>9781292407869</v>
      </c>
      <c r="C281" s="76">
        <v>10.35</v>
      </c>
      <c r="D281" s="76"/>
      <c r="E281" s="76"/>
    </row>
    <row r="282" spans="1:6">
      <c r="A282" s="11" t="s">
        <v>492</v>
      </c>
      <c r="B282" s="19">
        <v>9781292408071</v>
      </c>
      <c r="C282" s="76">
        <v>10.35</v>
      </c>
      <c r="D282" s="76"/>
      <c r="E282" s="76"/>
    </row>
    <row r="283" spans="1:6">
      <c r="A283" s="11" t="s">
        <v>493</v>
      </c>
      <c r="B283" s="19">
        <v>9781292407852</v>
      </c>
      <c r="C283" s="76">
        <v>10.35</v>
      </c>
      <c r="D283" s="76"/>
      <c r="E283" s="76"/>
    </row>
    <row r="284" spans="1:6">
      <c r="A284" s="11" t="s">
        <v>494</v>
      </c>
      <c r="B284" s="19">
        <v>9781292408088</v>
      </c>
      <c r="C284" s="76">
        <v>10.35</v>
      </c>
      <c r="D284" s="76"/>
      <c r="E284" s="76"/>
    </row>
    <row r="285" spans="1:6">
      <c r="A285" s="11" t="s">
        <v>503</v>
      </c>
      <c r="B285" s="19">
        <v>9781292407838</v>
      </c>
      <c r="C285" s="76">
        <v>10.35</v>
      </c>
      <c r="D285" s="76"/>
      <c r="E285" s="76"/>
    </row>
    <row r="286" spans="1:6">
      <c r="A286" s="11" t="s">
        <v>504</v>
      </c>
      <c r="B286" s="19">
        <v>9781292407845</v>
      </c>
      <c r="C286" s="76">
        <v>10.35</v>
      </c>
      <c r="D286" s="76"/>
      <c r="E286" s="76"/>
    </row>
    <row r="287" spans="1:6">
      <c r="A287" s="11" t="s">
        <v>513</v>
      </c>
      <c r="B287" s="19">
        <v>9781292407814</v>
      </c>
      <c r="C287" s="76">
        <v>10.35</v>
      </c>
      <c r="D287" s="76"/>
      <c r="E287" s="76"/>
    </row>
    <row r="288" spans="1:6">
      <c r="A288" s="11" t="s">
        <v>514</v>
      </c>
      <c r="B288" s="19">
        <v>9781292407821</v>
      </c>
      <c r="C288" s="76">
        <v>10.35</v>
      </c>
      <c r="D288" s="76"/>
      <c r="E288" s="76"/>
    </row>
    <row r="289" spans="1:5">
      <c r="A289" s="11" t="s">
        <v>515</v>
      </c>
      <c r="B289" s="19">
        <v>9781292408026</v>
      </c>
      <c r="C289" s="76">
        <v>10.35</v>
      </c>
      <c r="D289" s="76"/>
      <c r="E289" s="76"/>
    </row>
    <row r="290" spans="1:5">
      <c r="A290" s="11" t="s">
        <v>516</v>
      </c>
      <c r="B290" s="19">
        <v>9781292408033</v>
      </c>
      <c r="C290" s="76">
        <v>10.35</v>
      </c>
      <c r="D290" s="76"/>
      <c r="E290" s="76"/>
    </row>
    <row r="291" spans="1:5">
      <c r="A291" s="11" t="s">
        <v>525</v>
      </c>
      <c r="B291" s="19">
        <v>9781292407982</v>
      </c>
      <c r="C291" s="76">
        <v>10.35</v>
      </c>
      <c r="D291" s="76"/>
      <c r="E291" s="76"/>
    </row>
    <row r="292" spans="1:5">
      <c r="A292" s="11" t="s">
        <v>526</v>
      </c>
      <c r="B292" s="19">
        <v>9781292408040</v>
      </c>
      <c r="C292" s="76">
        <v>10.35</v>
      </c>
      <c r="D292" s="76"/>
      <c r="E292" s="76"/>
    </row>
    <row r="293" spans="1:5">
      <c r="A293" s="11" t="s">
        <v>527</v>
      </c>
      <c r="B293" s="19">
        <v>9781292408002</v>
      </c>
      <c r="C293" s="76">
        <v>10.35</v>
      </c>
      <c r="D293" s="76"/>
      <c r="E293" s="76"/>
    </row>
    <row r="294" spans="1:5">
      <c r="A294" s="11" t="s">
        <v>528</v>
      </c>
      <c r="B294" s="19">
        <v>9781292407999</v>
      </c>
      <c r="C294" s="76">
        <v>10.35</v>
      </c>
      <c r="D294" s="76"/>
      <c r="E294" s="76"/>
    </row>
    <row r="295" spans="1:5">
      <c r="B295" s="19"/>
      <c r="C295" s="76"/>
      <c r="D295" s="76"/>
      <c r="E295" s="76"/>
    </row>
    <row r="296" spans="1:5">
      <c r="A296" s="32" t="s">
        <v>723</v>
      </c>
      <c r="B296" s="161">
        <v>9780655716464</v>
      </c>
      <c r="C296" s="136">
        <v>93.15</v>
      </c>
      <c r="D296" s="136"/>
      <c r="E296" s="136"/>
    </row>
    <row r="297" spans="1:5">
      <c r="A297" s="11" t="s">
        <v>608</v>
      </c>
      <c r="B297" s="19">
        <v>9781292395272</v>
      </c>
      <c r="C297" s="76">
        <v>11.5</v>
      </c>
      <c r="D297" s="76"/>
      <c r="E297" s="76"/>
    </row>
    <row r="298" spans="1:5">
      <c r="A298" s="11" t="s">
        <v>610</v>
      </c>
      <c r="B298" s="19">
        <v>9781292395289</v>
      </c>
      <c r="C298" s="76">
        <v>11.5</v>
      </c>
      <c r="D298" s="76"/>
      <c r="E298" s="76"/>
    </row>
    <row r="299" spans="1:5">
      <c r="A299" s="11" t="s">
        <v>611</v>
      </c>
      <c r="B299" s="19">
        <v>9781292395296</v>
      </c>
      <c r="C299" s="76">
        <v>11.5</v>
      </c>
      <c r="D299" s="76"/>
      <c r="E299" s="76"/>
    </row>
    <row r="300" spans="1:5">
      <c r="A300" s="11" t="s">
        <v>612</v>
      </c>
      <c r="B300" s="19">
        <v>9781292395302</v>
      </c>
      <c r="C300" s="76">
        <v>11.5</v>
      </c>
      <c r="D300" s="76"/>
      <c r="E300" s="76"/>
    </row>
    <row r="301" spans="1:5">
      <c r="A301" s="11" t="s">
        <v>613</v>
      </c>
      <c r="B301" s="19">
        <v>9781292395425</v>
      </c>
      <c r="C301" s="76">
        <v>11.5</v>
      </c>
      <c r="D301" s="76"/>
      <c r="E301" s="76"/>
    </row>
    <row r="302" spans="1:5">
      <c r="A302" s="11" t="s">
        <v>630</v>
      </c>
      <c r="B302" s="19">
        <v>9781292407920</v>
      </c>
      <c r="C302" s="76">
        <v>11.5</v>
      </c>
      <c r="D302" s="76"/>
      <c r="E302" s="76"/>
    </row>
    <row r="303" spans="1:5">
      <c r="A303" s="11" t="s">
        <v>637</v>
      </c>
      <c r="B303" s="19">
        <v>9781292407944</v>
      </c>
      <c r="C303" s="76">
        <v>11.5</v>
      </c>
      <c r="D303" s="76"/>
      <c r="E303" s="76"/>
    </row>
    <row r="304" spans="1:5">
      <c r="A304" s="11" t="s">
        <v>638</v>
      </c>
      <c r="B304" s="19">
        <v>9781292407951</v>
      </c>
      <c r="C304" s="76">
        <v>11.5</v>
      </c>
      <c r="D304" s="76"/>
      <c r="E304" s="76"/>
    </row>
    <row r="305" spans="1:5">
      <c r="A305" s="11" t="s">
        <v>634</v>
      </c>
      <c r="B305" s="19">
        <v>9781292407968</v>
      </c>
      <c r="C305" s="76">
        <v>11.5</v>
      </c>
      <c r="D305" s="76"/>
      <c r="E305" s="76"/>
    </row>
    <row r="306" spans="1:5">
      <c r="B306" s="19"/>
      <c r="C306" s="76"/>
      <c r="D306" s="76"/>
      <c r="E306" s="76"/>
    </row>
    <row r="307" spans="1:5">
      <c r="A307" s="32" t="s">
        <v>724</v>
      </c>
      <c r="B307" s="135">
        <v>9780655716488</v>
      </c>
      <c r="C307" s="136">
        <v>144.94999999999999</v>
      </c>
      <c r="D307" s="136"/>
      <c r="E307" s="136"/>
    </row>
    <row r="308" spans="1:5">
      <c r="A308" s="11" t="s">
        <v>648</v>
      </c>
      <c r="B308" s="19">
        <v>9781292395319</v>
      </c>
      <c r="C308" s="76">
        <v>11.5</v>
      </c>
      <c r="D308" s="76"/>
      <c r="E308" s="76"/>
    </row>
    <row r="309" spans="1:5">
      <c r="A309" s="11" t="s">
        <v>650</v>
      </c>
      <c r="B309" s="19">
        <v>9781292395326</v>
      </c>
      <c r="C309" s="76">
        <v>11.5</v>
      </c>
      <c r="D309" s="76"/>
      <c r="E309" s="76"/>
    </row>
    <row r="310" spans="1:5">
      <c r="A310" s="11" t="s">
        <v>651</v>
      </c>
      <c r="B310" s="19">
        <v>9781292407975</v>
      </c>
      <c r="C310" s="76">
        <v>11.5</v>
      </c>
      <c r="D310" s="76"/>
      <c r="E310" s="76"/>
    </row>
    <row r="311" spans="1:5">
      <c r="A311" s="11" t="s">
        <v>725</v>
      </c>
      <c r="B311" s="19">
        <v>9781292395333</v>
      </c>
      <c r="C311" s="76">
        <v>11.5</v>
      </c>
      <c r="D311" s="76"/>
      <c r="E311" s="76"/>
    </row>
    <row r="312" spans="1:5">
      <c r="A312" s="11" t="s">
        <v>658</v>
      </c>
      <c r="B312" s="19">
        <v>9781292407876</v>
      </c>
      <c r="C312" s="76">
        <v>11.5</v>
      </c>
      <c r="D312" s="76"/>
      <c r="E312" s="76"/>
    </row>
    <row r="313" spans="1:5">
      <c r="A313" s="11" t="s">
        <v>670</v>
      </c>
      <c r="B313" s="19">
        <v>9781292407883</v>
      </c>
      <c r="C313" s="76">
        <v>11.5</v>
      </c>
      <c r="D313" s="76"/>
      <c r="E313" s="76"/>
    </row>
    <row r="314" spans="1:5">
      <c r="A314" s="11" t="s">
        <v>666</v>
      </c>
      <c r="B314" s="19">
        <v>9781292407913</v>
      </c>
      <c r="C314" s="76">
        <v>11.5</v>
      </c>
      <c r="D314" s="76"/>
      <c r="E314" s="76"/>
    </row>
    <row r="315" spans="1:5">
      <c r="A315" s="11" t="s">
        <v>676</v>
      </c>
      <c r="B315" s="19">
        <v>9781292407890</v>
      </c>
      <c r="C315" s="76">
        <v>11.5</v>
      </c>
      <c r="D315" s="76"/>
      <c r="E315" s="76"/>
    </row>
    <row r="316" spans="1:5">
      <c r="A316" s="11" t="s">
        <v>682</v>
      </c>
      <c r="B316" s="19">
        <v>9781292395340</v>
      </c>
      <c r="C316" s="76">
        <v>11.5</v>
      </c>
      <c r="D316" s="76"/>
      <c r="E316" s="76"/>
    </row>
    <row r="317" spans="1:5">
      <c r="A317" s="11" t="s">
        <v>683</v>
      </c>
      <c r="B317" s="19">
        <v>9781292407906</v>
      </c>
      <c r="C317" s="76">
        <v>11.5</v>
      </c>
      <c r="D317" s="76"/>
      <c r="E317" s="76"/>
    </row>
    <row r="318" spans="1:5">
      <c r="A318" s="11" t="s">
        <v>695</v>
      </c>
      <c r="B318" s="19">
        <v>9781292395357</v>
      </c>
      <c r="C318" s="76">
        <v>11.5</v>
      </c>
      <c r="D318" s="76"/>
      <c r="E318" s="76"/>
    </row>
    <row r="319" spans="1:5">
      <c r="A319" s="11" t="s">
        <v>698</v>
      </c>
      <c r="B319" s="19">
        <v>9781292395364</v>
      </c>
      <c r="C319" s="76">
        <v>11.5</v>
      </c>
      <c r="D319" s="76"/>
      <c r="E319" s="76"/>
    </row>
    <row r="320" spans="1:5">
      <c r="A320" s="11" t="s">
        <v>707</v>
      </c>
      <c r="B320" s="19">
        <v>9781292395371</v>
      </c>
      <c r="C320" s="76">
        <v>11.5</v>
      </c>
      <c r="D320" s="76"/>
      <c r="E320" s="76"/>
    </row>
    <row r="321" spans="1:6">
      <c r="A321" s="11" t="s">
        <v>714</v>
      </c>
      <c r="B321" s="19">
        <v>9781292395388</v>
      </c>
      <c r="C321" s="76">
        <v>11.5</v>
      </c>
      <c r="D321" s="76"/>
      <c r="E321" s="76"/>
    </row>
    <row r="323" spans="1:6">
      <c r="A323" s="144" t="s">
        <v>726</v>
      </c>
      <c r="F323" s="13" t="s">
        <v>727</v>
      </c>
    </row>
    <row r="324" spans="1:6">
      <c r="A324" s="164" t="s">
        <v>728</v>
      </c>
    </row>
    <row r="325" spans="1:6">
      <c r="A325" s="165" t="s">
        <v>729</v>
      </c>
      <c r="B325" s="135">
        <v>9780655716518</v>
      </c>
      <c r="C325" s="142">
        <v>658.95</v>
      </c>
      <c r="D325" s="142"/>
      <c r="E325" s="142"/>
    </row>
    <row r="326" spans="1:6">
      <c r="A326" s="165" t="s">
        <v>730</v>
      </c>
      <c r="B326" s="135">
        <v>9780655716501</v>
      </c>
      <c r="C326" s="142">
        <v>113.5</v>
      </c>
      <c r="D326" s="142"/>
      <c r="E326" s="142"/>
    </row>
    <row r="327" spans="1:6">
      <c r="A327" s="166" t="s">
        <v>731</v>
      </c>
      <c r="B327" s="149">
        <v>9781447912682</v>
      </c>
      <c r="C327" s="150"/>
      <c r="D327" s="150"/>
      <c r="E327" s="150"/>
    </row>
    <row r="328" spans="1:6">
      <c r="A328" s="166" t="s">
        <v>732</v>
      </c>
      <c r="B328" s="149">
        <v>9781447912644</v>
      </c>
      <c r="C328" s="150"/>
      <c r="D328" s="150"/>
      <c r="E328" s="150"/>
    </row>
    <row r="329" spans="1:6">
      <c r="A329" s="166" t="s">
        <v>733</v>
      </c>
      <c r="B329" s="149">
        <v>9781447912668</v>
      </c>
      <c r="C329" s="150"/>
      <c r="D329" s="150"/>
      <c r="E329" s="150"/>
    </row>
    <row r="330" spans="1:6">
      <c r="A330" s="166" t="s">
        <v>734</v>
      </c>
      <c r="B330" s="149">
        <v>9781447912651</v>
      </c>
      <c r="C330" s="150"/>
      <c r="D330" s="150"/>
      <c r="E330" s="150"/>
    </row>
    <row r="331" spans="1:6">
      <c r="A331" s="166" t="s">
        <v>735</v>
      </c>
      <c r="B331" s="149">
        <v>9781447912705</v>
      </c>
      <c r="C331" s="150"/>
      <c r="D331" s="150"/>
      <c r="E331" s="150"/>
    </row>
    <row r="332" spans="1:6">
      <c r="A332" s="166" t="s">
        <v>736</v>
      </c>
      <c r="B332" s="149">
        <v>9781447912743</v>
      </c>
      <c r="C332" s="150"/>
      <c r="D332" s="150"/>
      <c r="E332" s="150"/>
    </row>
    <row r="333" spans="1:6">
      <c r="A333" s="166" t="s">
        <v>737</v>
      </c>
      <c r="B333" s="149">
        <v>9781447912750</v>
      </c>
      <c r="C333" s="150"/>
      <c r="D333" s="150"/>
      <c r="E333" s="150"/>
    </row>
    <row r="334" spans="1:6">
      <c r="A334" s="166" t="s">
        <v>738</v>
      </c>
      <c r="B334" s="149">
        <v>9781447912675</v>
      </c>
      <c r="C334" s="150"/>
      <c r="D334" s="150"/>
      <c r="E334" s="150"/>
    </row>
    <row r="335" spans="1:6">
      <c r="A335" s="166" t="s">
        <v>739</v>
      </c>
      <c r="B335" s="167">
        <v>9781447912774</v>
      </c>
      <c r="C335" s="168"/>
      <c r="D335" s="168"/>
      <c r="E335" s="168"/>
    </row>
    <row r="336" spans="1:6">
      <c r="A336" s="166" t="s">
        <v>740</v>
      </c>
      <c r="B336" s="149">
        <v>9781447912767</v>
      </c>
      <c r="C336" s="168"/>
      <c r="D336" s="168"/>
      <c r="E336" s="168"/>
    </row>
    <row r="337" spans="1:5">
      <c r="A337" s="166" t="s">
        <v>741</v>
      </c>
      <c r="B337" s="149">
        <v>9781447912798</v>
      </c>
      <c r="C337" s="168"/>
      <c r="D337" s="168"/>
      <c r="E337" s="168"/>
    </row>
    <row r="338" spans="1:5">
      <c r="A338" s="166" t="s">
        <v>742</v>
      </c>
      <c r="B338" s="149">
        <v>9781447912781</v>
      </c>
      <c r="C338" s="168"/>
      <c r="D338" s="168"/>
      <c r="E338" s="168"/>
    </row>
    <row r="339" spans="1:5">
      <c r="A339" s="166"/>
      <c r="B339" s="149"/>
      <c r="C339" s="168"/>
      <c r="D339" s="168"/>
      <c r="E339" s="168"/>
    </row>
    <row r="340" spans="1:5">
      <c r="A340" s="164" t="s">
        <v>743</v>
      </c>
    </row>
    <row r="341" spans="1:5">
      <c r="A341" s="165" t="s">
        <v>744</v>
      </c>
      <c r="B341" s="135">
        <v>9780655716532</v>
      </c>
      <c r="C341" s="142">
        <v>1643.95</v>
      </c>
      <c r="D341" s="142"/>
      <c r="E341" s="142"/>
    </row>
    <row r="342" spans="1:5">
      <c r="A342" s="165" t="s">
        <v>745</v>
      </c>
      <c r="B342" s="135">
        <v>9780655716525</v>
      </c>
      <c r="C342" s="142">
        <v>273.95</v>
      </c>
      <c r="D342" s="142"/>
      <c r="E342" s="142"/>
    </row>
    <row r="343" spans="1:5">
      <c r="A343" s="166" t="s">
        <v>746</v>
      </c>
      <c r="B343" s="149">
        <v>9781292428215</v>
      </c>
      <c r="C343" s="142"/>
      <c r="D343" s="142"/>
      <c r="E343" s="150"/>
    </row>
    <row r="344" spans="1:5">
      <c r="A344" s="166" t="s">
        <v>747</v>
      </c>
      <c r="B344" s="149">
        <v>9781292428222</v>
      </c>
      <c r="C344" s="142"/>
      <c r="D344" s="142"/>
      <c r="E344" s="142"/>
    </row>
    <row r="345" spans="1:5">
      <c r="A345" s="166" t="s">
        <v>748</v>
      </c>
      <c r="B345" s="149">
        <v>9781292428239</v>
      </c>
      <c r="C345" s="142"/>
      <c r="D345" s="142"/>
      <c r="E345" s="142"/>
    </row>
    <row r="346" spans="1:5">
      <c r="A346" s="166" t="s">
        <v>749</v>
      </c>
      <c r="B346" s="149">
        <v>9781292428246</v>
      </c>
      <c r="C346" s="142"/>
      <c r="D346" s="142"/>
      <c r="E346" s="142"/>
    </row>
    <row r="347" spans="1:5">
      <c r="A347" s="166" t="s">
        <v>750</v>
      </c>
      <c r="B347" s="149">
        <v>9781292428253</v>
      </c>
      <c r="C347" s="142"/>
      <c r="D347" s="142"/>
      <c r="E347" s="142"/>
    </row>
    <row r="348" spans="1:5">
      <c r="A348" s="166" t="s">
        <v>751</v>
      </c>
      <c r="B348" s="149">
        <v>9781292428260</v>
      </c>
      <c r="C348" s="142"/>
      <c r="D348" s="142"/>
      <c r="E348" s="142"/>
    </row>
    <row r="349" spans="1:5">
      <c r="A349" s="166" t="s">
        <v>752</v>
      </c>
      <c r="B349" s="149">
        <v>9781292438382</v>
      </c>
      <c r="C349" s="142"/>
      <c r="D349" s="142"/>
      <c r="E349" s="142"/>
    </row>
    <row r="350" spans="1:5">
      <c r="A350" s="166" t="s">
        <v>753</v>
      </c>
      <c r="B350" s="149">
        <v>9781292438399</v>
      </c>
      <c r="C350" s="142"/>
      <c r="D350" s="142"/>
      <c r="E350" s="142"/>
    </row>
    <row r="351" spans="1:5">
      <c r="A351" s="166" t="s">
        <v>754</v>
      </c>
      <c r="B351" s="149">
        <v>9781292438405</v>
      </c>
      <c r="C351" s="142"/>
      <c r="D351" s="142"/>
      <c r="E351" s="142"/>
    </row>
    <row r="352" spans="1:5">
      <c r="A352" s="166" t="s">
        <v>755</v>
      </c>
      <c r="B352" s="149">
        <v>9781292428277</v>
      </c>
      <c r="C352" s="142"/>
      <c r="D352" s="142"/>
      <c r="E352" s="142"/>
    </row>
    <row r="353" spans="1:5">
      <c r="A353" s="166" t="s">
        <v>756</v>
      </c>
      <c r="B353" s="149">
        <v>9781292428284</v>
      </c>
      <c r="C353" s="142"/>
      <c r="D353" s="142"/>
      <c r="E353" s="150"/>
    </row>
    <row r="354" spans="1:5">
      <c r="A354" s="166" t="s">
        <v>757</v>
      </c>
      <c r="B354" s="149">
        <v>9781292428291</v>
      </c>
      <c r="C354" s="142"/>
      <c r="D354" s="142"/>
      <c r="E354" s="150"/>
    </row>
    <row r="355" spans="1:5">
      <c r="A355" s="166" t="s">
        <v>758</v>
      </c>
      <c r="B355" s="149">
        <v>9781292428307</v>
      </c>
      <c r="C355" s="142"/>
      <c r="D355" s="142"/>
      <c r="E355" s="142"/>
    </row>
    <row r="356" spans="1:5">
      <c r="A356" s="166" t="s">
        <v>759</v>
      </c>
      <c r="B356" s="149">
        <v>9781292428321</v>
      </c>
      <c r="C356" s="142"/>
      <c r="D356" s="142"/>
      <c r="E356" s="142"/>
    </row>
    <row r="357" spans="1:5">
      <c r="A357" s="166" t="s">
        <v>760</v>
      </c>
      <c r="B357" s="149">
        <v>9781292428314</v>
      </c>
      <c r="C357" s="142"/>
      <c r="D357" s="142"/>
      <c r="E357" s="142"/>
    </row>
    <row r="358" spans="1:5">
      <c r="A358" s="166" t="s">
        <v>761</v>
      </c>
      <c r="B358" s="149">
        <v>9781292428338</v>
      </c>
      <c r="C358" s="142"/>
      <c r="D358" s="142"/>
      <c r="E358" s="142"/>
    </row>
    <row r="359" spans="1:5">
      <c r="A359" s="166" t="s">
        <v>762</v>
      </c>
      <c r="B359" s="149">
        <v>9781292428345</v>
      </c>
      <c r="C359" s="142"/>
      <c r="D359" s="142"/>
      <c r="E359" s="142"/>
    </row>
    <row r="360" spans="1:5">
      <c r="A360" s="166" t="s">
        <v>763</v>
      </c>
      <c r="B360" s="149">
        <v>9781292428352</v>
      </c>
      <c r="C360" s="142"/>
      <c r="D360" s="142"/>
      <c r="E360" s="142"/>
    </row>
    <row r="361" spans="1:5">
      <c r="A361" s="166" t="s">
        <v>764</v>
      </c>
      <c r="B361" s="149">
        <v>9781292428369</v>
      </c>
      <c r="C361" s="142"/>
      <c r="D361" s="142"/>
      <c r="E361" s="142"/>
    </row>
    <row r="362" spans="1:5">
      <c r="A362" s="166" t="s">
        <v>765</v>
      </c>
      <c r="B362" s="149">
        <v>9781292428376</v>
      </c>
      <c r="C362" s="142"/>
      <c r="D362" s="142"/>
      <c r="E362" s="142"/>
    </row>
    <row r="363" spans="1:5">
      <c r="A363" s="166" t="s">
        <v>766</v>
      </c>
      <c r="B363" s="149">
        <v>9781292428383</v>
      </c>
      <c r="C363" s="142"/>
      <c r="D363" s="142"/>
      <c r="E363" s="142"/>
    </row>
    <row r="364" spans="1:5">
      <c r="A364" s="166" t="s">
        <v>767</v>
      </c>
      <c r="B364" s="149">
        <v>9781292428390</v>
      </c>
      <c r="C364" s="142"/>
      <c r="D364" s="142"/>
      <c r="E364" s="142"/>
    </row>
    <row r="365" spans="1:5">
      <c r="A365" s="166" t="s">
        <v>768</v>
      </c>
      <c r="B365" s="149">
        <v>9781292428406</v>
      </c>
      <c r="C365" s="142"/>
      <c r="D365" s="142"/>
      <c r="E365" s="142"/>
    </row>
    <row r="366" spans="1:5">
      <c r="A366" s="166" t="s">
        <v>769</v>
      </c>
      <c r="B366" s="149">
        <v>9781292428413</v>
      </c>
      <c r="C366" s="142"/>
      <c r="D366" s="142"/>
      <c r="E366" s="142"/>
    </row>
    <row r="367" spans="1:5">
      <c r="A367" s="166" t="s">
        <v>770</v>
      </c>
      <c r="B367" s="149">
        <v>9781292428420</v>
      </c>
      <c r="C367" s="142"/>
      <c r="D367" s="142"/>
      <c r="E367" s="150"/>
    </row>
    <row r="368" spans="1:5">
      <c r="A368" s="166" t="s">
        <v>771</v>
      </c>
      <c r="B368" s="149">
        <v>9781292428437</v>
      </c>
      <c r="C368" s="142"/>
      <c r="D368" s="142"/>
      <c r="E368" s="142"/>
    </row>
    <row r="369" spans="1:5">
      <c r="A369" s="166" t="s">
        <v>772</v>
      </c>
      <c r="B369" s="149">
        <v>9781292428444</v>
      </c>
      <c r="C369" s="142"/>
      <c r="D369" s="142"/>
      <c r="E369" s="142"/>
    </row>
    <row r="370" spans="1:5">
      <c r="A370" s="166"/>
      <c r="B370" s="149"/>
    </row>
    <row r="371" spans="1:5">
      <c r="A371" s="169" t="s">
        <v>773</v>
      </c>
      <c r="B371" s="135"/>
    </row>
    <row r="372" spans="1:5">
      <c r="A372" s="165" t="s">
        <v>774</v>
      </c>
      <c r="B372" s="135">
        <v>9780655716556</v>
      </c>
      <c r="C372" s="142">
        <v>1643.95</v>
      </c>
      <c r="D372" s="142"/>
      <c r="E372" s="142"/>
    </row>
    <row r="373" spans="1:5">
      <c r="A373" s="165" t="s">
        <v>775</v>
      </c>
      <c r="B373" s="135">
        <v>9780655716549</v>
      </c>
      <c r="C373" s="142">
        <v>273.95</v>
      </c>
      <c r="D373" s="142"/>
      <c r="E373" s="142"/>
    </row>
    <row r="374" spans="1:5">
      <c r="A374" s="166" t="s">
        <v>776</v>
      </c>
      <c r="B374" s="149">
        <v>9781292428451</v>
      </c>
      <c r="C374" s="142"/>
      <c r="D374" s="142"/>
      <c r="E374" s="142"/>
    </row>
    <row r="375" spans="1:5">
      <c r="A375" s="166" t="s">
        <v>777</v>
      </c>
      <c r="B375" s="149">
        <v>9781292428468</v>
      </c>
      <c r="C375" s="142"/>
      <c r="D375" s="142"/>
      <c r="E375" s="142"/>
    </row>
    <row r="376" spans="1:5">
      <c r="A376" s="166" t="s">
        <v>778</v>
      </c>
      <c r="B376" s="149">
        <v>9781292428475</v>
      </c>
      <c r="C376" s="142"/>
      <c r="D376" s="142"/>
      <c r="E376" s="142"/>
    </row>
    <row r="377" spans="1:5">
      <c r="A377" s="166" t="s">
        <v>779</v>
      </c>
      <c r="B377" s="149">
        <v>9781292428482</v>
      </c>
      <c r="C377" s="142"/>
      <c r="D377" s="142"/>
      <c r="E377" s="142"/>
    </row>
    <row r="378" spans="1:5">
      <c r="A378" s="166" t="s">
        <v>780</v>
      </c>
      <c r="B378" s="149">
        <v>9781292428499</v>
      </c>
      <c r="C378" s="142"/>
      <c r="D378" s="142"/>
      <c r="E378" s="142"/>
    </row>
    <row r="379" spans="1:5">
      <c r="A379" s="166" t="s">
        <v>781</v>
      </c>
      <c r="B379" s="149">
        <v>9781292428505</v>
      </c>
      <c r="C379" s="142"/>
      <c r="D379" s="142"/>
      <c r="E379" s="142"/>
    </row>
    <row r="380" spans="1:5">
      <c r="A380" s="166" t="s">
        <v>782</v>
      </c>
      <c r="B380" s="149">
        <v>9781292428512</v>
      </c>
      <c r="C380" s="142"/>
      <c r="D380" s="142"/>
      <c r="E380" s="142"/>
    </row>
    <row r="381" spans="1:5">
      <c r="A381" s="166" t="s">
        <v>783</v>
      </c>
      <c r="B381" s="149">
        <v>9781292428529</v>
      </c>
      <c r="C381" s="142"/>
      <c r="D381" s="142"/>
      <c r="E381" s="142"/>
    </row>
    <row r="382" spans="1:5">
      <c r="A382" s="166" t="s">
        <v>784</v>
      </c>
      <c r="B382" s="149">
        <v>9781292428536</v>
      </c>
      <c r="C382" s="142"/>
      <c r="D382" s="142"/>
      <c r="E382" s="142"/>
    </row>
    <row r="383" spans="1:5">
      <c r="A383" s="166" t="s">
        <v>785</v>
      </c>
      <c r="B383" s="149">
        <v>9781292428543</v>
      </c>
      <c r="C383" s="142"/>
      <c r="D383" s="142"/>
      <c r="E383" s="142"/>
    </row>
    <row r="384" spans="1:5">
      <c r="A384" s="166" t="s">
        <v>786</v>
      </c>
      <c r="B384" s="149">
        <v>9781292428550</v>
      </c>
      <c r="C384" s="142"/>
      <c r="D384" s="142"/>
      <c r="E384" s="142"/>
    </row>
    <row r="385" spans="1:5">
      <c r="A385" s="166" t="s">
        <v>787</v>
      </c>
      <c r="B385" s="149">
        <v>9781292428567</v>
      </c>
      <c r="C385" s="142"/>
      <c r="D385" s="142"/>
      <c r="E385" s="142"/>
    </row>
    <row r="386" spans="1:5">
      <c r="A386" s="166" t="s">
        <v>788</v>
      </c>
      <c r="B386" s="149">
        <v>9781292428574</v>
      </c>
      <c r="C386" s="142"/>
      <c r="D386" s="142"/>
      <c r="E386" s="142"/>
    </row>
    <row r="387" spans="1:5">
      <c r="A387" s="166" t="s">
        <v>789</v>
      </c>
      <c r="B387" s="149">
        <v>9781292428581</v>
      </c>
      <c r="C387" s="142"/>
      <c r="D387" s="142"/>
      <c r="E387" s="142"/>
    </row>
    <row r="388" spans="1:5">
      <c r="A388" s="166" t="s">
        <v>790</v>
      </c>
      <c r="B388" s="149">
        <v>9781292428598</v>
      </c>
      <c r="C388" s="142"/>
      <c r="D388" s="142"/>
      <c r="E388" s="142"/>
    </row>
    <row r="389" spans="1:5">
      <c r="A389" s="166" t="s">
        <v>791</v>
      </c>
      <c r="B389" s="149">
        <v>9781292428604</v>
      </c>
      <c r="C389" s="142"/>
      <c r="D389" s="142"/>
      <c r="E389" s="142"/>
    </row>
    <row r="390" spans="1:5">
      <c r="A390" s="166" t="s">
        <v>792</v>
      </c>
      <c r="B390" s="149">
        <v>9781292428611</v>
      </c>
      <c r="C390" s="142"/>
      <c r="D390" s="142"/>
      <c r="E390" s="142"/>
    </row>
    <row r="391" spans="1:5">
      <c r="A391" s="166" t="s">
        <v>793</v>
      </c>
      <c r="B391" s="149">
        <v>9781292428628</v>
      </c>
      <c r="C391" s="142"/>
      <c r="D391" s="142"/>
      <c r="E391" s="142"/>
    </row>
    <row r="392" spans="1:5">
      <c r="A392" s="166" t="s">
        <v>794</v>
      </c>
      <c r="B392" s="149">
        <v>9781292428635</v>
      </c>
      <c r="C392" s="142"/>
      <c r="D392" s="142"/>
      <c r="E392" s="142"/>
    </row>
    <row r="393" spans="1:5">
      <c r="A393" s="166" t="s">
        <v>795</v>
      </c>
      <c r="B393" s="149">
        <v>9781292428642</v>
      </c>
      <c r="C393" s="142"/>
      <c r="D393" s="142"/>
      <c r="E393" s="142"/>
    </row>
    <row r="394" spans="1:5">
      <c r="A394" s="166" t="s">
        <v>796</v>
      </c>
      <c r="B394" s="149">
        <v>9781292428659</v>
      </c>
      <c r="C394" s="142"/>
      <c r="D394" s="142"/>
      <c r="E394" s="142"/>
    </row>
    <row r="395" spans="1:5">
      <c r="A395" s="166" t="s">
        <v>797</v>
      </c>
      <c r="B395" s="149">
        <v>9781292428666</v>
      </c>
      <c r="C395" s="142"/>
      <c r="D395" s="142"/>
      <c r="E395" s="142"/>
    </row>
    <row r="396" spans="1:5">
      <c r="A396" s="166" t="s">
        <v>798</v>
      </c>
      <c r="B396" s="149">
        <v>9781292428673</v>
      </c>
      <c r="C396" s="142"/>
      <c r="D396" s="142"/>
      <c r="E396" s="142"/>
    </row>
    <row r="397" spans="1:5">
      <c r="A397" s="166" t="s">
        <v>799</v>
      </c>
      <c r="B397" s="149">
        <v>9781292428680</v>
      </c>
      <c r="C397" s="142"/>
      <c r="D397" s="142"/>
      <c r="E397" s="142"/>
    </row>
    <row r="398" spans="1:5">
      <c r="A398" s="166" t="s">
        <v>800</v>
      </c>
      <c r="B398" s="149">
        <v>9781292428697</v>
      </c>
      <c r="C398" s="142"/>
      <c r="D398" s="142"/>
      <c r="E398" s="142"/>
    </row>
    <row r="399" spans="1:5">
      <c r="A399" s="166" t="s">
        <v>801</v>
      </c>
      <c r="B399" s="149">
        <v>9781292428703</v>
      </c>
      <c r="C399" s="142"/>
      <c r="D399" s="142"/>
      <c r="E399" s="142"/>
    </row>
    <row r="400" spans="1:5">
      <c r="A400" s="166" t="s">
        <v>802</v>
      </c>
      <c r="B400" s="149">
        <v>9781292428710</v>
      </c>
      <c r="C400" s="142"/>
      <c r="D400" s="142"/>
      <c r="E400" s="150"/>
    </row>
    <row r="401" spans="1:5">
      <c r="A401" s="165"/>
      <c r="B401" s="135"/>
    </row>
    <row r="402" spans="1:5">
      <c r="D402" s="142"/>
      <c r="E402" s="142"/>
    </row>
    <row r="403" spans="1:5">
      <c r="A403" s="166"/>
      <c r="B403" s="149"/>
      <c r="C403" s="142"/>
      <c r="D403" s="142"/>
      <c r="E403" s="142"/>
    </row>
    <row r="404" spans="1:5">
      <c r="A404" s="166"/>
      <c r="B404" s="149"/>
      <c r="C404" s="142"/>
      <c r="D404" s="142"/>
      <c r="E404" s="142"/>
    </row>
    <row r="405" spans="1:5">
      <c r="A405" s="166"/>
      <c r="B405" s="149"/>
      <c r="C405" s="142"/>
      <c r="D405" s="142"/>
      <c r="E405" s="142"/>
    </row>
    <row r="406" spans="1:5">
      <c r="A406" s="166"/>
      <c r="B406" s="149"/>
      <c r="C406" s="142"/>
      <c r="D406" s="142"/>
      <c r="E406" s="142"/>
    </row>
    <row r="407" spans="1:5">
      <c r="A407" s="166"/>
      <c r="B407" s="149"/>
      <c r="C407" s="142"/>
      <c r="D407" s="142"/>
      <c r="E407" s="142"/>
    </row>
    <row r="408" spans="1:5">
      <c r="A408" s="166"/>
      <c r="B408" s="149"/>
      <c r="C408" s="142"/>
      <c r="D408" s="142"/>
      <c r="E408" s="142"/>
    </row>
    <row r="409" spans="1:5">
      <c r="A409" s="166"/>
      <c r="B409" s="149"/>
      <c r="C409" s="142"/>
      <c r="D409" s="142"/>
      <c r="E409" s="142"/>
    </row>
    <row r="410" spans="1:5">
      <c r="A410" s="166"/>
      <c r="B410" s="149"/>
      <c r="C410" s="142"/>
      <c r="D410" s="142"/>
      <c r="E410" s="142"/>
    </row>
    <row r="411" spans="1:5">
      <c r="A411" s="166"/>
      <c r="B411" s="149"/>
      <c r="C411" s="142"/>
      <c r="D411" s="142"/>
      <c r="E411" s="142"/>
    </row>
    <row r="412" spans="1:5">
      <c r="A412" s="166"/>
      <c r="B412" s="149"/>
      <c r="C412" s="142"/>
      <c r="D412" s="142"/>
      <c r="E412" s="142"/>
    </row>
    <row r="413" spans="1:5">
      <c r="A413" s="166"/>
      <c r="B413" s="149"/>
      <c r="C413" s="142"/>
      <c r="D413" s="142"/>
      <c r="E413" s="142"/>
    </row>
    <row r="414" spans="1:5">
      <c r="A414" s="166"/>
      <c r="B414" s="149"/>
      <c r="C414" s="142"/>
      <c r="D414" s="142"/>
      <c r="E414" s="142"/>
    </row>
    <row r="415" spans="1:5">
      <c r="A415" s="166"/>
      <c r="B415" s="149"/>
      <c r="C415" s="142"/>
      <c r="D415" s="142"/>
      <c r="E415" s="142"/>
    </row>
    <row r="416" spans="1:5">
      <c r="A416" s="166"/>
      <c r="B416" s="149"/>
      <c r="C416" s="142"/>
      <c r="D416" s="142"/>
      <c r="E416" s="142"/>
    </row>
    <row r="417" spans="1:5">
      <c r="A417" s="166"/>
      <c r="B417" s="149"/>
      <c r="C417" s="142"/>
      <c r="D417" s="142"/>
      <c r="E417" s="142"/>
    </row>
    <row r="418" spans="1:5">
      <c r="A418" s="166"/>
      <c r="B418" s="149"/>
      <c r="C418" s="142"/>
      <c r="D418" s="142"/>
      <c r="E418" s="142"/>
    </row>
    <row r="419" spans="1:5">
      <c r="A419" s="166"/>
      <c r="B419" s="149"/>
      <c r="C419" s="142"/>
      <c r="D419" s="142"/>
      <c r="E419" s="142"/>
    </row>
    <row r="420" spans="1:5">
      <c r="A420" s="166"/>
      <c r="B420" s="149"/>
      <c r="C420" s="142"/>
      <c r="D420" s="142"/>
      <c r="E420" s="142"/>
    </row>
    <row r="421" spans="1:5">
      <c r="A421" s="166"/>
      <c r="B421" s="149"/>
      <c r="C421" s="142"/>
      <c r="D421" s="142"/>
      <c r="E421" s="142"/>
    </row>
    <row r="422" spans="1:5">
      <c r="A422" s="166"/>
      <c r="B422" s="149"/>
      <c r="C422" s="142"/>
      <c r="D422" s="142"/>
      <c r="E422" s="142"/>
    </row>
    <row r="423" spans="1:5">
      <c r="A423" s="166"/>
      <c r="B423" s="149"/>
      <c r="C423" s="142"/>
      <c r="D423" s="142"/>
      <c r="E423" s="142"/>
    </row>
    <row r="424" spans="1:5">
      <c r="A424" s="166"/>
      <c r="B424" s="149"/>
      <c r="C424" s="142"/>
      <c r="D424" s="142"/>
      <c r="E424" s="142"/>
    </row>
    <row r="425" spans="1:5">
      <c r="A425" s="166"/>
      <c r="B425" s="149"/>
      <c r="C425" s="142"/>
      <c r="D425" s="142"/>
      <c r="E425" s="142"/>
    </row>
    <row r="426" spans="1:5">
      <c r="A426" s="166"/>
      <c r="B426" s="149"/>
      <c r="C426" s="142"/>
      <c r="D426" s="142"/>
      <c r="E426" s="142"/>
    </row>
    <row r="427" spans="1:5">
      <c r="A427" s="166"/>
      <c r="B427" s="149"/>
      <c r="C427" s="142"/>
      <c r="D427" s="142"/>
      <c r="E427" s="142"/>
    </row>
    <row r="428" spans="1:5">
      <c r="A428" s="166"/>
      <c r="B428" s="149"/>
      <c r="C428" s="142"/>
      <c r="D428" s="142"/>
      <c r="E428" s="142"/>
    </row>
    <row r="429" spans="1:5">
      <c r="A429" s="166"/>
      <c r="B429" s="149"/>
      <c r="C429" s="142"/>
      <c r="D429" s="142"/>
      <c r="E429" s="142"/>
    </row>
  </sheetData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30211-3D90-4B54-BDAE-298C1F235E51}">
  <sheetPr>
    <tabColor rgb="FFA9EBE9"/>
  </sheetPr>
  <dimension ref="A1:C29"/>
  <sheetViews>
    <sheetView workbookViewId="0">
      <selection activeCell="B8" sqref="B8"/>
    </sheetView>
  </sheetViews>
  <sheetFormatPr defaultRowHeight="15"/>
  <cols>
    <col min="1" max="1" width="58.85546875" style="11" customWidth="1"/>
    <col min="2" max="2" width="28" style="11" customWidth="1"/>
    <col min="3" max="3" width="13.85546875" style="11" customWidth="1"/>
    <col min="4" max="4" width="8.28515625" style="11" customWidth="1"/>
    <col min="5" max="16384" width="9.140625" style="11"/>
  </cols>
  <sheetData>
    <row r="1" spans="1:3">
      <c r="A1" s="30" t="s">
        <v>62</v>
      </c>
      <c r="B1" s="30" t="s">
        <v>23</v>
      </c>
      <c r="C1" s="30"/>
    </row>
    <row r="2" spans="1:3">
      <c r="B2" s="12"/>
      <c r="C2" s="13"/>
    </row>
    <row r="3" spans="1:3" s="36" customFormat="1">
      <c r="A3" s="39" t="s">
        <v>63</v>
      </c>
      <c r="B3" s="66" t="s">
        <v>64</v>
      </c>
      <c r="C3" s="52" t="s">
        <v>65</v>
      </c>
    </row>
    <row r="4" spans="1:3">
      <c r="B4" s="12"/>
      <c r="C4" s="13"/>
    </row>
    <row r="5" spans="1:3">
      <c r="A5" s="30" t="s">
        <v>803</v>
      </c>
      <c r="B5" s="30"/>
      <c r="C5" s="30"/>
    </row>
    <row r="6" spans="1:3">
      <c r="B6" s="12"/>
      <c r="C6" s="13"/>
    </row>
    <row r="7" spans="1:3">
      <c r="A7" s="70" t="s">
        <v>804</v>
      </c>
      <c r="B7" s="71">
        <v>9781488668043</v>
      </c>
      <c r="C7" s="72">
        <v>94.95</v>
      </c>
    </row>
    <row r="8" spans="1:3">
      <c r="A8" s="22" t="s">
        <v>805</v>
      </c>
      <c r="B8" s="12">
        <v>9781442518902</v>
      </c>
      <c r="C8" s="13">
        <v>9.5</v>
      </c>
    </row>
    <row r="9" spans="1:3">
      <c r="A9" s="22" t="s">
        <v>806</v>
      </c>
      <c r="B9" s="12">
        <v>9781442518889</v>
      </c>
      <c r="C9" s="13">
        <v>9.5</v>
      </c>
    </row>
    <row r="10" spans="1:3">
      <c r="A10" s="22" t="s">
        <v>807</v>
      </c>
      <c r="B10" s="12">
        <v>9781442518896</v>
      </c>
      <c r="C10" s="13">
        <v>9.5</v>
      </c>
    </row>
    <row r="11" spans="1:3">
      <c r="A11" s="22" t="s">
        <v>808</v>
      </c>
      <c r="B11" s="12">
        <v>9781442518919</v>
      </c>
      <c r="C11" s="13">
        <v>9.5</v>
      </c>
    </row>
    <row r="12" spans="1:3">
      <c r="A12" s="22" t="s">
        <v>809</v>
      </c>
      <c r="B12" s="12">
        <v>9781442518933</v>
      </c>
      <c r="C12" s="13">
        <v>9.5</v>
      </c>
    </row>
    <row r="13" spans="1:3">
      <c r="A13" s="22" t="s">
        <v>810</v>
      </c>
      <c r="B13" s="12">
        <v>9781442518926</v>
      </c>
      <c r="C13" s="13">
        <v>9.5</v>
      </c>
    </row>
    <row r="14" spans="1:3">
      <c r="A14" s="22" t="s">
        <v>811</v>
      </c>
      <c r="B14" s="12">
        <v>9781442518988</v>
      </c>
      <c r="C14" s="13">
        <v>10.5</v>
      </c>
    </row>
    <row r="15" spans="1:3">
      <c r="A15" s="22" t="s">
        <v>812</v>
      </c>
      <c r="B15" s="12">
        <v>9781442518957</v>
      </c>
      <c r="C15" s="13">
        <v>10.5</v>
      </c>
    </row>
    <row r="16" spans="1:3">
      <c r="A16" s="22" t="s">
        <v>813</v>
      </c>
      <c r="B16" s="12">
        <v>9781442518940</v>
      </c>
      <c r="C16" s="13">
        <v>10.5</v>
      </c>
    </row>
    <row r="17" spans="1:3">
      <c r="A17" s="22" t="s">
        <v>814</v>
      </c>
      <c r="B17" s="12">
        <v>9781442518971</v>
      </c>
      <c r="C17" s="13">
        <v>10.5</v>
      </c>
    </row>
    <row r="18" spans="1:3">
      <c r="A18" s="22" t="s">
        <v>815</v>
      </c>
      <c r="B18" s="12">
        <v>9781442518964</v>
      </c>
      <c r="C18" s="13">
        <v>10.5</v>
      </c>
    </row>
    <row r="19" spans="1:3">
      <c r="A19" s="22" t="s">
        <v>816</v>
      </c>
      <c r="B19" s="12">
        <v>9781442518995</v>
      </c>
      <c r="C19" s="13">
        <v>10.5</v>
      </c>
    </row>
    <row r="20" spans="1:3">
      <c r="B20" s="12"/>
      <c r="C20" s="13"/>
    </row>
    <row r="21" spans="1:3">
      <c r="A21" s="30" t="s">
        <v>817</v>
      </c>
      <c r="B21" s="30"/>
      <c r="C21" s="30"/>
    </row>
    <row r="22" spans="1:3">
      <c r="A22" s="22" t="s">
        <v>818</v>
      </c>
      <c r="B22" s="12">
        <v>9781442519008</v>
      </c>
      <c r="C22" s="13">
        <v>10.5</v>
      </c>
    </row>
    <row r="23" spans="1:3">
      <c r="A23" s="22" t="s">
        <v>819</v>
      </c>
      <c r="B23" s="12">
        <v>9781442519039</v>
      </c>
      <c r="C23" s="13">
        <v>10.5</v>
      </c>
    </row>
    <row r="24" spans="1:3">
      <c r="A24" s="22" t="s">
        <v>820</v>
      </c>
      <c r="B24" s="12">
        <v>9781442519053</v>
      </c>
      <c r="C24" s="13">
        <v>10.5</v>
      </c>
    </row>
    <row r="25" spans="1:3">
      <c r="A25" s="22" t="s">
        <v>821</v>
      </c>
      <c r="B25" s="12">
        <v>9781442519084</v>
      </c>
      <c r="C25" s="13">
        <v>10.5</v>
      </c>
    </row>
    <row r="26" spans="1:3">
      <c r="A26" s="22" t="s">
        <v>822</v>
      </c>
      <c r="B26" s="12">
        <v>9781442519091</v>
      </c>
      <c r="C26" s="13">
        <v>10.5</v>
      </c>
    </row>
    <row r="27" spans="1:3">
      <c r="A27" s="22" t="s">
        <v>823</v>
      </c>
      <c r="B27" s="12">
        <v>9781442519046</v>
      </c>
      <c r="C27" s="13">
        <v>10.5</v>
      </c>
    </row>
    <row r="28" spans="1:3">
      <c r="A28" s="22" t="s">
        <v>824</v>
      </c>
      <c r="B28" s="12">
        <v>9781442519077</v>
      </c>
      <c r="C28" s="13">
        <v>10.5</v>
      </c>
    </row>
    <row r="29" spans="1:3">
      <c r="A29" s="22" t="s">
        <v>825</v>
      </c>
      <c r="B29" s="12">
        <v>9781442519121</v>
      </c>
      <c r="C29" s="13">
        <v>10.5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F91E-40F9-43A6-9D72-7C57BFD6627B}">
  <sheetPr>
    <tabColor rgb="FFA9EBE9"/>
  </sheetPr>
  <dimension ref="A1:D103"/>
  <sheetViews>
    <sheetView topLeftCell="A75" workbookViewId="0">
      <selection activeCell="B78" sqref="B78"/>
    </sheetView>
  </sheetViews>
  <sheetFormatPr defaultRowHeight="15"/>
  <cols>
    <col min="1" max="1" width="60.7109375" style="11" customWidth="1"/>
    <col min="2" max="2" width="26.7109375" style="11" customWidth="1"/>
    <col min="3" max="3" width="17.5703125" style="13" customWidth="1"/>
    <col min="4" max="4" width="6.42578125" style="14" customWidth="1"/>
    <col min="5" max="16384" width="9.140625" style="11"/>
  </cols>
  <sheetData>
    <row r="1" spans="1:3" s="35" customFormat="1">
      <c r="A1" s="30" t="s">
        <v>62</v>
      </c>
      <c r="B1" s="30" t="s">
        <v>24</v>
      </c>
      <c r="C1" s="30"/>
    </row>
    <row r="3" spans="1:3">
      <c r="A3" s="39" t="s">
        <v>63</v>
      </c>
      <c r="B3" s="66" t="s">
        <v>64</v>
      </c>
      <c r="C3" s="52" t="s">
        <v>65</v>
      </c>
    </row>
    <row r="5" spans="1:3">
      <c r="A5" s="30" t="s">
        <v>826</v>
      </c>
      <c r="B5" s="38"/>
      <c r="C5" s="63"/>
    </row>
    <row r="6" spans="1:3">
      <c r="A6" s="11" t="s">
        <v>827</v>
      </c>
      <c r="B6" s="12">
        <v>9781488697883</v>
      </c>
      <c r="C6" s="13">
        <v>134.94999999999999</v>
      </c>
    </row>
    <row r="7" spans="1:3">
      <c r="B7" s="12"/>
    </row>
    <row r="8" spans="1:3">
      <c r="A8" s="32" t="s">
        <v>828</v>
      </c>
      <c r="B8" s="33">
        <v>9781488697913</v>
      </c>
      <c r="C8" s="31">
        <v>269.95</v>
      </c>
    </row>
    <row r="9" spans="1:3">
      <c r="A9" s="11" t="s">
        <v>829</v>
      </c>
      <c r="B9" s="12">
        <v>9781488612817</v>
      </c>
      <c r="C9" s="13">
        <v>10.5</v>
      </c>
    </row>
    <row r="10" spans="1:3">
      <c r="A10" s="11" t="s">
        <v>830</v>
      </c>
      <c r="B10" s="12">
        <v>9781488612886</v>
      </c>
      <c r="C10" s="13">
        <v>10.5</v>
      </c>
    </row>
    <row r="11" spans="1:3">
      <c r="A11" s="11" t="s">
        <v>831</v>
      </c>
      <c r="B11" s="12">
        <v>9781488612879</v>
      </c>
      <c r="C11" s="13">
        <v>10.5</v>
      </c>
    </row>
    <row r="12" spans="1:3">
      <c r="A12" s="11" t="s">
        <v>832</v>
      </c>
      <c r="B12" s="12">
        <v>9781488612893</v>
      </c>
      <c r="C12" s="13">
        <v>10.5</v>
      </c>
    </row>
    <row r="13" spans="1:3">
      <c r="A13" s="11" t="s">
        <v>833</v>
      </c>
      <c r="B13" s="12">
        <v>9781488612862</v>
      </c>
      <c r="C13" s="13">
        <v>10.5</v>
      </c>
    </row>
    <row r="14" spans="1:3">
      <c r="B14" s="12"/>
    </row>
    <row r="15" spans="1:3">
      <c r="A15" s="32" t="s">
        <v>834</v>
      </c>
      <c r="B15" s="33">
        <v>9781488697920</v>
      </c>
      <c r="C15" s="31">
        <v>269.95</v>
      </c>
    </row>
    <row r="16" spans="1:3">
      <c r="A16" s="11" t="s">
        <v>835</v>
      </c>
      <c r="B16" s="12">
        <v>9781488612084</v>
      </c>
      <c r="C16" s="13">
        <v>10.5</v>
      </c>
    </row>
    <row r="17" spans="1:3">
      <c r="A17" s="11" t="s">
        <v>836</v>
      </c>
      <c r="B17" s="12">
        <v>9781488612091</v>
      </c>
      <c r="C17" s="13">
        <v>10.5</v>
      </c>
    </row>
    <row r="18" spans="1:3">
      <c r="A18" s="11" t="s">
        <v>837</v>
      </c>
      <c r="B18" s="12">
        <v>9781488612077</v>
      </c>
      <c r="C18" s="13">
        <v>10.5</v>
      </c>
    </row>
    <row r="19" spans="1:3">
      <c r="A19" s="11" t="s">
        <v>838</v>
      </c>
      <c r="B19" s="12">
        <v>9781488612107</v>
      </c>
      <c r="C19" s="13">
        <v>10.5</v>
      </c>
    </row>
    <row r="20" spans="1:3">
      <c r="A20" s="11" t="s">
        <v>839</v>
      </c>
      <c r="B20" s="12">
        <v>9781488612060</v>
      </c>
      <c r="C20" s="13">
        <v>10.5</v>
      </c>
    </row>
    <row r="21" spans="1:3">
      <c r="B21" s="12"/>
    </row>
    <row r="22" spans="1:3">
      <c r="A22" s="32" t="s">
        <v>840</v>
      </c>
      <c r="B22" s="33">
        <v>9781488697937</v>
      </c>
      <c r="C22" s="31">
        <v>269.95</v>
      </c>
    </row>
    <row r="23" spans="1:3">
      <c r="A23" s="11" t="s">
        <v>841</v>
      </c>
      <c r="B23" s="12">
        <v>9781488612145</v>
      </c>
      <c r="C23" s="13">
        <v>10.5</v>
      </c>
    </row>
    <row r="24" spans="1:3">
      <c r="A24" s="11" t="s">
        <v>842</v>
      </c>
      <c r="B24" s="12">
        <v>9781488612114</v>
      </c>
      <c r="C24" s="13">
        <v>10.5</v>
      </c>
    </row>
    <row r="25" spans="1:3">
      <c r="A25" s="11" t="s">
        <v>843</v>
      </c>
      <c r="B25" s="12">
        <v>9781488612121</v>
      </c>
      <c r="C25" s="13">
        <v>10.5</v>
      </c>
    </row>
    <row r="26" spans="1:3">
      <c r="A26" s="11" t="s">
        <v>844</v>
      </c>
      <c r="B26" s="12">
        <v>9781488612138</v>
      </c>
      <c r="C26" s="13">
        <v>10.5</v>
      </c>
    </row>
    <row r="27" spans="1:3">
      <c r="A27" s="11" t="s">
        <v>845</v>
      </c>
      <c r="B27" s="12">
        <v>9781488612909</v>
      </c>
      <c r="C27" s="13">
        <v>10.5</v>
      </c>
    </row>
    <row r="29" spans="1:3">
      <c r="A29" s="30" t="s">
        <v>846</v>
      </c>
      <c r="B29" s="38"/>
      <c r="C29" s="63"/>
    </row>
    <row r="30" spans="1:3">
      <c r="A30" s="11" t="s">
        <v>847</v>
      </c>
      <c r="B30" s="12">
        <v>9781488697890</v>
      </c>
      <c r="C30" s="13">
        <v>275.95</v>
      </c>
    </row>
    <row r="31" spans="1:3">
      <c r="B31" s="12"/>
    </row>
    <row r="32" spans="1:3">
      <c r="A32" s="32" t="s">
        <v>848</v>
      </c>
      <c r="B32" s="33">
        <v>9781488697944</v>
      </c>
      <c r="C32" s="31">
        <v>269.95</v>
      </c>
    </row>
    <row r="33" spans="1:3">
      <c r="A33" s="11" t="s">
        <v>849</v>
      </c>
      <c r="B33" s="12">
        <v>9781488612190</v>
      </c>
      <c r="C33" s="13">
        <v>10.5</v>
      </c>
    </row>
    <row r="34" spans="1:3">
      <c r="A34" s="11" t="s">
        <v>850</v>
      </c>
      <c r="B34" s="12">
        <v>9781488612183</v>
      </c>
      <c r="C34" s="13">
        <v>10.5</v>
      </c>
    </row>
    <row r="35" spans="1:3">
      <c r="A35" s="11" t="s">
        <v>851</v>
      </c>
      <c r="B35" s="12">
        <v>9781488612169</v>
      </c>
      <c r="C35" s="13">
        <v>10.5</v>
      </c>
    </row>
    <row r="36" spans="1:3">
      <c r="A36" s="11" t="s">
        <v>852</v>
      </c>
      <c r="B36" s="12">
        <v>9781488612152</v>
      </c>
      <c r="C36" s="13">
        <v>10.5</v>
      </c>
    </row>
    <row r="37" spans="1:3">
      <c r="A37" s="11" t="s">
        <v>853</v>
      </c>
      <c r="B37" s="12">
        <v>9781488612176</v>
      </c>
      <c r="C37" s="13">
        <v>10.5</v>
      </c>
    </row>
    <row r="38" spans="1:3">
      <c r="B38" s="12"/>
    </row>
    <row r="39" spans="1:3">
      <c r="A39" s="32" t="s">
        <v>854</v>
      </c>
      <c r="B39" s="33">
        <v>9781488697951</v>
      </c>
      <c r="C39" s="31">
        <v>276.95</v>
      </c>
    </row>
    <row r="40" spans="1:3">
      <c r="A40" s="11" t="s">
        <v>855</v>
      </c>
      <c r="B40" s="12">
        <v>9781488612220</v>
      </c>
      <c r="C40" s="13">
        <v>10.5</v>
      </c>
    </row>
    <row r="41" spans="1:3">
      <c r="A41" s="11" t="s">
        <v>856</v>
      </c>
      <c r="B41" s="12">
        <v>9781488612213</v>
      </c>
      <c r="C41" s="13">
        <v>10.5</v>
      </c>
    </row>
    <row r="42" spans="1:3">
      <c r="A42" s="11" t="s">
        <v>857</v>
      </c>
      <c r="B42" s="12">
        <v>9781488612206</v>
      </c>
      <c r="C42" s="13">
        <v>10.5</v>
      </c>
    </row>
    <row r="43" spans="1:3">
      <c r="A43" s="11" t="s">
        <v>858</v>
      </c>
      <c r="B43" s="12">
        <v>9781488612237</v>
      </c>
      <c r="C43" s="13">
        <v>10.5</v>
      </c>
    </row>
    <row r="44" spans="1:3">
      <c r="A44" s="11" t="s">
        <v>859</v>
      </c>
      <c r="B44" s="12">
        <v>9781488612244</v>
      </c>
      <c r="C44" s="13">
        <v>10.5</v>
      </c>
    </row>
    <row r="45" spans="1:3">
      <c r="B45" s="12"/>
    </row>
    <row r="46" spans="1:3">
      <c r="A46" s="32" t="s">
        <v>860</v>
      </c>
      <c r="B46" s="33">
        <v>9781488697968</v>
      </c>
      <c r="C46" s="31">
        <v>276.95</v>
      </c>
    </row>
    <row r="47" spans="1:3">
      <c r="A47" s="11" t="s">
        <v>861</v>
      </c>
      <c r="B47" s="12">
        <v>9781488612824</v>
      </c>
      <c r="C47" s="13">
        <v>10.5</v>
      </c>
    </row>
    <row r="48" spans="1:3">
      <c r="A48" s="11" t="s">
        <v>862</v>
      </c>
      <c r="B48" s="12">
        <v>9781488612916</v>
      </c>
      <c r="C48" s="13">
        <v>10.5</v>
      </c>
    </row>
    <row r="49" spans="1:3">
      <c r="A49" s="11" t="s">
        <v>863</v>
      </c>
      <c r="B49" s="12">
        <v>9781488612251</v>
      </c>
      <c r="C49" s="13">
        <v>10.5</v>
      </c>
    </row>
    <row r="50" spans="1:3">
      <c r="A50" s="11" t="s">
        <v>864</v>
      </c>
      <c r="B50" s="12">
        <v>9781488612268</v>
      </c>
      <c r="C50" s="13">
        <v>10.5</v>
      </c>
    </row>
    <row r="51" spans="1:3">
      <c r="A51" s="11" t="s">
        <v>865</v>
      </c>
      <c r="B51" s="12">
        <v>9781488612275</v>
      </c>
      <c r="C51" s="13">
        <v>10.5</v>
      </c>
    </row>
    <row r="52" spans="1:3">
      <c r="B52" s="12"/>
    </row>
    <row r="53" spans="1:3">
      <c r="A53" s="32" t="s">
        <v>866</v>
      </c>
      <c r="B53" s="33">
        <v>9781488697975</v>
      </c>
      <c r="C53" s="31">
        <v>276.95</v>
      </c>
    </row>
    <row r="54" spans="1:3">
      <c r="A54" s="11" t="s">
        <v>867</v>
      </c>
      <c r="B54" s="12">
        <v>9781488612831</v>
      </c>
      <c r="C54" s="13">
        <v>10.5</v>
      </c>
    </row>
    <row r="55" spans="1:3">
      <c r="A55" s="11" t="s">
        <v>868</v>
      </c>
      <c r="B55" s="12">
        <v>9781488612923</v>
      </c>
      <c r="C55" s="13">
        <v>10.5</v>
      </c>
    </row>
    <row r="56" spans="1:3">
      <c r="A56" s="11" t="s">
        <v>869</v>
      </c>
      <c r="B56" s="12">
        <v>9781488612299</v>
      </c>
      <c r="C56" s="13">
        <v>10.5</v>
      </c>
    </row>
    <row r="57" spans="1:3">
      <c r="A57" s="11" t="s">
        <v>870</v>
      </c>
      <c r="B57" s="12">
        <v>9781488612282</v>
      </c>
      <c r="C57" s="13">
        <v>10.5</v>
      </c>
    </row>
    <row r="58" spans="1:3">
      <c r="A58" s="11" t="s">
        <v>871</v>
      </c>
      <c r="B58" s="12">
        <v>9781488612305</v>
      </c>
      <c r="C58" s="13">
        <v>10.5</v>
      </c>
    </row>
    <row r="59" spans="1:3">
      <c r="B59" s="12"/>
    </row>
    <row r="60" spans="1:3">
      <c r="A60" s="32" t="s">
        <v>872</v>
      </c>
      <c r="B60" s="33">
        <v>9781488697982</v>
      </c>
      <c r="C60" s="31">
        <v>276.95</v>
      </c>
    </row>
    <row r="61" spans="1:3">
      <c r="A61" s="11" t="s">
        <v>873</v>
      </c>
      <c r="B61" s="12">
        <v>9781488612336</v>
      </c>
      <c r="C61" s="13">
        <v>10.5</v>
      </c>
    </row>
    <row r="62" spans="1:3">
      <c r="A62" s="11" t="s">
        <v>874</v>
      </c>
      <c r="B62" s="12">
        <v>9781488612947</v>
      </c>
      <c r="C62" s="13">
        <v>10.5</v>
      </c>
    </row>
    <row r="63" spans="1:3">
      <c r="A63" s="11" t="s">
        <v>875</v>
      </c>
      <c r="B63" s="12">
        <v>9781488612930</v>
      </c>
      <c r="C63" s="13">
        <v>10.5</v>
      </c>
    </row>
    <row r="64" spans="1:3">
      <c r="A64" s="11" t="s">
        <v>876</v>
      </c>
      <c r="B64" s="12">
        <v>9781488612329</v>
      </c>
      <c r="C64" s="13">
        <v>10.5</v>
      </c>
    </row>
    <row r="65" spans="1:3">
      <c r="A65" s="11" t="s">
        <v>877</v>
      </c>
      <c r="B65" s="12">
        <v>9781488612312</v>
      </c>
      <c r="C65" s="13">
        <v>10.5</v>
      </c>
    </row>
    <row r="66" spans="1:3">
      <c r="B66" s="12"/>
    </row>
    <row r="67" spans="1:3">
      <c r="A67" s="32" t="s">
        <v>878</v>
      </c>
      <c r="B67" s="33">
        <v>9781488697999</v>
      </c>
      <c r="C67" s="31">
        <v>276.95</v>
      </c>
    </row>
    <row r="68" spans="1:3">
      <c r="A68" s="11" t="s">
        <v>879</v>
      </c>
      <c r="B68" s="12">
        <v>9781488612343</v>
      </c>
      <c r="C68" s="13">
        <v>10.5</v>
      </c>
    </row>
    <row r="69" spans="1:3">
      <c r="A69" s="11" t="s">
        <v>880</v>
      </c>
      <c r="B69" s="12">
        <v>9781488612961</v>
      </c>
      <c r="C69" s="13">
        <v>10.5</v>
      </c>
    </row>
    <row r="70" spans="1:3">
      <c r="A70" s="11" t="s">
        <v>881</v>
      </c>
      <c r="B70" s="12">
        <v>9781488612367</v>
      </c>
      <c r="C70" s="13">
        <v>10.5</v>
      </c>
    </row>
    <row r="71" spans="1:3">
      <c r="A71" s="11" t="s">
        <v>882</v>
      </c>
      <c r="B71" s="12">
        <v>9781488612954</v>
      </c>
      <c r="C71" s="13">
        <v>10.5</v>
      </c>
    </row>
    <row r="72" spans="1:3">
      <c r="A72" s="11" t="s">
        <v>883</v>
      </c>
      <c r="B72" s="12">
        <v>9781488612350</v>
      </c>
      <c r="C72" s="13">
        <v>10.5</v>
      </c>
    </row>
    <row r="73" spans="1:3">
      <c r="B73" s="12"/>
    </row>
    <row r="74" spans="1:3">
      <c r="A74" s="30" t="s">
        <v>884</v>
      </c>
      <c r="B74" s="38"/>
      <c r="C74" s="63"/>
    </row>
    <row r="75" spans="1:3">
      <c r="A75" s="22" t="s">
        <v>885</v>
      </c>
      <c r="B75" s="12">
        <v>9781488697906</v>
      </c>
      <c r="C75" s="13">
        <v>195.95</v>
      </c>
    </row>
    <row r="76" spans="1:3">
      <c r="B76" s="12"/>
    </row>
    <row r="77" spans="1:3">
      <c r="A77" s="32" t="s">
        <v>886</v>
      </c>
      <c r="B77" s="33">
        <v>9781488698002</v>
      </c>
      <c r="C77" s="31">
        <v>291.95</v>
      </c>
    </row>
    <row r="78" spans="1:3">
      <c r="A78" s="11" t="s">
        <v>887</v>
      </c>
      <c r="B78" s="12">
        <v>9781488613104</v>
      </c>
      <c r="C78" s="13">
        <v>10.5</v>
      </c>
    </row>
    <row r="79" spans="1:3">
      <c r="A79" s="11" t="s">
        <v>888</v>
      </c>
      <c r="B79" s="12">
        <v>9781488612855</v>
      </c>
      <c r="C79" s="13">
        <v>10.5</v>
      </c>
    </row>
    <row r="80" spans="1:3">
      <c r="A80" s="11" t="s">
        <v>889</v>
      </c>
      <c r="B80" s="12">
        <v>9781488612381</v>
      </c>
      <c r="C80" s="13">
        <v>10.5</v>
      </c>
    </row>
    <row r="81" spans="1:3">
      <c r="A81" s="11" t="s">
        <v>890</v>
      </c>
      <c r="B81" s="12">
        <v>9781488612374</v>
      </c>
      <c r="C81" s="13">
        <v>10.5</v>
      </c>
    </row>
    <row r="82" spans="1:3">
      <c r="A82" s="11" t="s">
        <v>891</v>
      </c>
      <c r="B82" s="12">
        <v>9781488612398</v>
      </c>
      <c r="C82" s="13">
        <v>10.5</v>
      </c>
    </row>
    <row r="83" spans="1:3">
      <c r="B83" s="12"/>
    </row>
    <row r="84" spans="1:3">
      <c r="A84" s="32" t="s">
        <v>892</v>
      </c>
      <c r="B84" s="33">
        <v>9781488698019</v>
      </c>
      <c r="C84" s="31">
        <v>291.95</v>
      </c>
    </row>
    <row r="85" spans="1:3">
      <c r="A85" s="11" t="s">
        <v>893</v>
      </c>
      <c r="B85" s="12">
        <v>9781488612428</v>
      </c>
      <c r="C85" s="13">
        <v>10.5</v>
      </c>
    </row>
    <row r="86" spans="1:3">
      <c r="A86" s="11" t="s">
        <v>894</v>
      </c>
      <c r="B86" s="12">
        <v>9781488612404</v>
      </c>
      <c r="C86" s="13">
        <v>10.5</v>
      </c>
    </row>
    <row r="87" spans="1:3">
      <c r="A87" s="11" t="s">
        <v>895</v>
      </c>
      <c r="B87" s="12">
        <v>9781488613111</v>
      </c>
      <c r="C87" s="13">
        <v>10.5</v>
      </c>
    </row>
    <row r="88" spans="1:3">
      <c r="A88" s="11" t="s">
        <v>896</v>
      </c>
      <c r="B88" s="12">
        <v>9781488613128</v>
      </c>
      <c r="C88" s="13">
        <v>10.5</v>
      </c>
    </row>
    <row r="89" spans="1:3">
      <c r="A89" s="11" t="s">
        <v>897</v>
      </c>
      <c r="B89" s="12">
        <v>9781488612411</v>
      </c>
      <c r="C89" s="13">
        <v>10.5</v>
      </c>
    </row>
    <row r="90" spans="1:3">
      <c r="B90" s="12"/>
    </row>
    <row r="91" spans="1:3">
      <c r="A91" s="32" t="s">
        <v>898</v>
      </c>
      <c r="B91" s="33">
        <v>9781488698026</v>
      </c>
      <c r="C91" s="31">
        <v>291.95</v>
      </c>
    </row>
    <row r="92" spans="1:3">
      <c r="A92" s="11" t="s">
        <v>899</v>
      </c>
      <c r="B92" s="12">
        <v>9781488612459</v>
      </c>
      <c r="C92" s="13">
        <v>10.5</v>
      </c>
    </row>
    <row r="93" spans="1:3">
      <c r="A93" s="11" t="s">
        <v>900</v>
      </c>
      <c r="B93" s="12">
        <v>9781488612435</v>
      </c>
      <c r="C93" s="13">
        <v>10.5</v>
      </c>
    </row>
    <row r="94" spans="1:3">
      <c r="A94" s="11" t="s">
        <v>901</v>
      </c>
      <c r="B94" s="12">
        <v>9781488613142</v>
      </c>
      <c r="C94" s="13">
        <v>10.5</v>
      </c>
    </row>
    <row r="95" spans="1:3">
      <c r="A95" s="11" t="s">
        <v>902</v>
      </c>
      <c r="B95" s="12">
        <v>9781488613135</v>
      </c>
      <c r="C95" s="13">
        <v>10.5</v>
      </c>
    </row>
    <row r="96" spans="1:3">
      <c r="A96" s="11" t="s">
        <v>903</v>
      </c>
      <c r="B96" s="12">
        <v>9781488612442</v>
      </c>
      <c r="C96" s="13">
        <v>10.5</v>
      </c>
    </row>
    <row r="98" spans="1:3">
      <c r="A98" s="32" t="s">
        <v>904</v>
      </c>
      <c r="B98" s="33">
        <v>9781488698033</v>
      </c>
      <c r="C98" s="31">
        <v>291.95</v>
      </c>
    </row>
    <row r="99" spans="1:3">
      <c r="A99" s="11" t="s">
        <v>905</v>
      </c>
      <c r="B99" s="12">
        <v>9781488612480</v>
      </c>
      <c r="C99" s="13">
        <v>10.5</v>
      </c>
    </row>
    <row r="100" spans="1:3">
      <c r="A100" s="11" t="s">
        <v>906</v>
      </c>
      <c r="B100" s="12">
        <v>9781488612466</v>
      </c>
      <c r="C100" s="13">
        <v>10.5</v>
      </c>
    </row>
    <row r="101" spans="1:3">
      <c r="A101" s="11" t="s">
        <v>907</v>
      </c>
      <c r="B101" s="12">
        <v>9781488613166</v>
      </c>
      <c r="C101" s="13">
        <v>10.5</v>
      </c>
    </row>
    <row r="102" spans="1:3">
      <c r="A102" s="11" t="s">
        <v>908</v>
      </c>
      <c r="B102" s="12">
        <v>9781488613159</v>
      </c>
      <c r="C102" s="13">
        <v>10.5</v>
      </c>
    </row>
    <row r="103" spans="1:3">
      <c r="A103" s="11" t="s">
        <v>909</v>
      </c>
      <c r="B103" s="12">
        <v>9781488612473</v>
      </c>
      <c r="C103" s="13">
        <v>10.5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5D37-2445-4C39-840A-C988F1180255}">
  <sheetPr>
    <tabColor rgb="FF0AA8A3"/>
  </sheetPr>
  <dimension ref="A1:E11"/>
  <sheetViews>
    <sheetView workbookViewId="0">
      <selection activeCell="B7" sqref="B7"/>
    </sheetView>
  </sheetViews>
  <sheetFormatPr defaultRowHeight="15"/>
  <cols>
    <col min="1" max="1" width="78.140625" style="11" customWidth="1"/>
    <col min="2" max="2" width="26.7109375" style="11" customWidth="1"/>
    <col min="3" max="3" width="13.42578125" style="14" customWidth="1"/>
    <col min="4" max="4" width="8.140625" style="11" customWidth="1"/>
    <col min="5" max="5" width="23.7109375" style="11" customWidth="1"/>
    <col min="6" max="16384" width="9.140625" style="11"/>
  </cols>
  <sheetData>
    <row r="1" spans="1:5">
      <c r="A1" s="30" t="s">
        <v>62</v>
      </c>
      <c r="B1" s="30" t="s">
        <v>25</v>
      </c>
      <c r="C1" s="30"/>
    </row>
    <row r="3" spans="1:5">
      <c r="A3" s="79" t="s">
        <v>63</v>
      </c>
      <c r="B3" s="80" t="s">
        <v>64</v>
      </c>
      <c r="C3" s="81" t="s">
        <v>65</v>
      </c>
    </row>
    <row r="4" spans="1:5">
      <c r="B4" s="12"/>
    </row>
    <row r="5" spans="1:5">
      <c r="A5" s="30" t="s">
        <v>25</v>
      </c>
      <c r="B5" s="30"/>
      <c r="C5" s="68"/>
    </row>
    <row r="7" spans="1:5">
      <c r="A7" s="11" t="s">
        <v>910</v>
      </c>
      <c r="B7" s="12">
        <v>9798765910443</v>
      </c>
      <c r="C7" s="75">
        <v>399.95</v>
      </c>
      <c r="E7" s="124" t="s">
        <v>911</v>
      </c>
    </row>
    <row r="8" spans="1:5">
      <c r="A8" s="11" t="s">
        <v>912</v>
      </c>
      <c r="B8" s="12">
        <v>9798765910450</v>
      </c>
      <c r="C8" s="75">
        <v>399.95</v>
      </c>
      <c r="E8" s="124" t="s">
        <v>911</v>
      </c>
    </row>
    <row r="9" spans="1:5">
      <c r="A9" s="11" t="s">
        <v>913</v>
      </c>
      <c r="B9" s="12">
        <v>9798765910467</v>
      </c>
      <c r="C9" s="75">
        <v>399.95</v>
      </c>
      <c r="E9" s="124" t="s">
        <v>911</v>
      </c>
    </row>
    <row r="10" spans="1:5">
      <c r="A10" s="11" t="s">
        <v>914</v>
      </c>
      <c r="B10" s="12">
        <v>9798765910474</v>
      </c>
      <c r="C10" s="75">
        <v>399.95</v>
      </c>
      <c r="E10" s="124" t="s">
        <v>911</v>
      </c>
    </row>
    <row r="11" spans="1:5">
      <c r="A11" s="11" t="s">
        <v>915</v>
      </c>
      <c r="B11" s="12">
        <v>9798765910481</v>
      </c>
      <c r="C11" s="75">
        <v>399.95</v>
      </c>
      <c r="E11" s="124" t="s">
        <v>911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83D8C778A4D14E9B9B400C1E801470" ma:contentTypeVersion="20" ma:contentTypeDescription="Create a new document." ma:contentTypeScope="" ma:versionID="937399130327f8229176a52aa8cee1dc">
  <xsd:schema xmlns:xsd="http://www.w3.org/2001/XMLSchema" xmlns:xs="http://www.w3.org/2001/XMLSchema" xmlns:p="http://schemas.microsoft.com/office/2006/metadata/properties" xmlns:ns2="0f3cb52e-5205-47b2-ab6f-c6f8e708714c" xmlns:ns3="4f68373c-f791-447f-9ef4-79129bd81ba3" targetNamespace="http://schemas.microsoft.com/office/2006/metadata/properties" ma:root="true" ma:fieldsID="2fbf79fbf636c5ecc52dbc1351d09211" ns2:_="" ns3:_="">
    <xsd:import namespace="0f3cb52e-5205-47b2-ab6f-c6f8e708714c"/>
    <xsd:import namespace="4f68373c-f791-447f-9ef4-79129bd81b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cb52e-5205-47b2-ab6f-c6f8e7087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68373c-f791-447f-9ef4-79129bd81ba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cb85f30-5520-4949-a4d0-d56dae48547d}" ma:internalName="TaxCatchAll" ma:showField="CatchAllData" ma:web="4f68373c-f791-447f-9ef4-79129bd81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3cb52e-5205-47b2-ab6f-c6f8e708714c">
      <Terms xmlns="http://schemas.microsoft.com/office/infopath/2007/PartnerControls"/>
    </lcf76f155ced4ddcb4097134ff3c332f>
    <TaxCatchAll xmlns="4f68373c-f791-447f-9ef4-79129bd81ba3" xsi:nil="true"/>
    <SharedWithUsers xmlns="4f68373c-f791-447f-9ef4-79129bd81ba3">
      <UserInfo>
        <DisplayName>SharingLinks.732c1624-2c00-47d2-8c63-3a96dbe6e948.OrganizationView.bba2ca60-9cba-4b19-86bf-e92ea8bad112</DisplayName>
        <AccountId>54</AccountId>
        <AccountType/>
      </UserInfo>
      <UserInfo>
        <DisplayName>SharingLinks.0dbeecd4-0d80-45fb-b475-138c26416304.OrganizationView.154bda4c-5bff-4f5f-a032-4d80c7d4cc74</DisplayName>
        <AccountId>378</AccountId>
        <AccountType/>
      </UserInfo>
      <UserInfo>
        <DisplayName>M, Parmeswari</DisplayName>
        <AccountId>418</AccountId>
        <AccountType/>
      </UserInfo>
      <UserInfo>
        <DisplayName>Rebecca Lanting</DisplayName>
        <AccountId>29</AccountId>
        <AccountType/>
      </UserInfo>
      <UserInfo>
        <DisplayName>Alicia Dudley</DisplayName>
        <AccountId>15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B178DF-79A5-47DC-AF32-2630D1C0FC55}"/>
</file>

<file path=customXml/itemProps2.xml><?xml version="1.0" encoding="utf-8"?>
<ds:datastoreItem xmlns:ds="http://schemas.openxmlformats.org/officeDocument/2006/customXml" ds:itemID="{8C5A6058-0DFC-4976-8A28-A824D26A495F}"/>
</file>

<file path=customXml/itemProps3.xml><?xml version="1.0" encoding="utf-8"?>
<ds:datastoreItem xmlns:ds="http://schemas.openxmlformats.org/officeDocument/2006/customXml" ds:itemID="{B49B71F2-7ADE-4F53-81E3-6CF0EBDB8A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Olivia Tolich</dc:creator>
  <cp:keywords/>
  <dc:description/>
  <cp:lastModifiedBy>Kate McLain</cp:lastModifiedBy>
  <cp:revision/>
  <dcterms:created xsi:type="dcterms:W3CDTF">2022-07-20T00:07:31Z</dcterms:created>
  <dcterms:modified xsi:type="dcterms:W3CDTF">2025-02-26T06:12:12Z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0x010100A683D8C778A4D14E9B9B400C1E801470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